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080" activeTab="1"/>
  </bookViews>
  <sheets>
    <sheet name="中学校合計の一覧表 (2)" sheetId="1" r:id="rId1"/>
    <sheet name="小学校合計の一覧 (2)" sheetId="2" r:id="rId2"/>
    <sheet name="小学校合計の一覧" sheetId="3" r:id="rId3"/>
    <sheet name="中学校合計の一覧表" sheetId="4" r:id="rId4"/>
    <sheet name="花川中" sheetId="5" r:id="rId5"/>
    <sheet name="樽川中" sheetId="6" r:id="rId6"/>
    <sheet name="花川南中" sheetId="7" r:id="rId7"/>
    <sheet name="花川北中" sheetId="8" r:id="rId8"/>
    <sheet name="石狩中" sheetId="9" r:id="rId9"/>
    <sheet name="厚田中" sheetId="10" r:id="rId10"/>
    <sheet name="聚富中" sheetId="11" r:id="rId11"/>
    <sheet name="浜益中" sheetId="12" r:id="rId12"/>
    <sheet name="中学校最大値" sheetId="13" r:id="rId13"/>
    <sheet name="花川小" sheetId="14" r:id="rId14"/>
    <sheet name="南線小" sheetId="15" r:id="rId15"/>
    <sheet name="紅南小" sheetId="16" r:id="rId16"/>
    <sheet name="紅葉山小" sheetId="17" r:id="rId17"/>
    <sheet name="花川南小" sheetId="18" r:id="rId18"/>
    <sheet name="緑苑台小" sheetId="19" r:id="rId19"/>
    <sheet name="石狩小" sheetId="20" r:id="rId20"/>
    <sheet name="生振小" sheetId="21" r:id="rId21"/>
    <sheet name="浜益小" sheetId="22" r:id="rId22"/>
    <sheet name="聚富小" sheetId="23" r:id="rId23"/>
    <sheet name="八幡小" sheetId="24" r:id="rId24"/>
    <sheet name="厚田小" sheetId="25" r:id="rId25"/>
    <sheet name="若葉小" sheetId="26" r:id="rId26"/>
    <sheet name="望来小" sheetId="27" r:id="rId27"/>
    <sheet name="小学校最大値" sheetId="28" r:id="rId28"/>
  </sheets>
  <definedNames>
    <definedName name="_xlnm.Print_Area" localSheetId="17">'花川南小'!$A$1:$I$52</definedName>
    <definedName name="_xlnm.Print_Area" localSheetId="15">'紅南小'!$A$1:$I$52</definedName>
    <definedName name="_xlnm.Print_Area" localSheetId="27">'小学校最大値'!$A$1:$I$53</definedName>
    <definedName name="_xlnm.Print_Area" localSheetId="20">'生振小'!$A$1:$I$52</definedName>
    <definedName name="_xlnm.Print_Area" localSheetId="19">'石狩小'!$A$1:$I$53</definedName>
    <definedName name="_xlnm.Print_Area" localSheetId="21">'浜益小'!$A$1:$I$52</definedName>
    <definedName name="_xlnm.Print_Area" localSheetId="18">'緑苑台小'!$A$1:$H$51</definedName>
    <definedName name="_xlnm.Print_Area" localSheetId="22">'聚富小'!$A$1:$I$53</definedName>
    <definedName name="_xlnm.Print_Titles" localSheetId="2">'小学校合計の一覧'!$1:$1</definedName>
    <definedName name="_xlnm.Print_Titles" localSheetId="1">'小学校合計の一覧 (2)'!$1:$1</definedName>
  </definedNames>
  <calcPr fullCalcOnLoad="1"/>
</workbook>
</file>

<file path=xl/sharedStrings.xml><?xml version="1.0" encoding="utf-8"?>
<sst xmlns="http://schemas.openxmlformats.org/spreadsheetml/2006/main" count="1971" uniqueCount="133">
  <si>
    <t>項目</t>
  </si>
  <si>
    <t>１年</t>
  </si>
  <si>
    <t>２年</t>
  </si>
  <si>
    <t>３年</t>
  </si>
  <si>
    <t>ワーク・ドリル・副読本</t>
  </si>
  <si>
    <t>市販テスト</t>
  </si>
  <si>
    <t>夏休み帳の類</t>
  </si>
  <si>
    <t>実験・実習材料費</t>
  </si>
  <si>
    <t>日常の授業・学習に係わるもの</t>
  </si>
  <si>
    <t>演劇等鑑賞代</t>
  </si>
  <si>
    <t>遠足・課外学習経費</t>
  </si>
  <si>
    <t>宿泊学習費</t>
  </si>
  <si>
    <t>修学旅行費</t>
  </si>
  <si>
    <t>スキー学習費</t>
  </si>
  <si>
    <t>校外活動に係わるもの</t>
  </si>
  <si>
    <t>スポーツ着・帽子・運動靴</t>
  </si>
  <si>
    <t>制服・上靴</t>
  </si>
  <si>
    <t>教材・教具・楽器の類</t>
  </si>
  <si>
    <t>被服に係わるもの</t>
  </si>
  <si>
    <t>その他（　　　　　　　　）</t>
  </si>
  <si>
    <t>その他</t>
  </si>
  <si>
    <t>児童生徒会費</t>
  </si>
  <si>
    <t>学年学級写真</t>
  </si>
  <si>
    <t>卒業アルバム代</t>
  </si>
  <si>
    <t>部活動会計会費</t>
  </si>
  <si>
    <t>少年団会計会費</t>
  </si>
  <si>
    <t>他団体会計</t>
  </si>
  <si>
    <t>区分</t>
  </si>
  <si>
    <t>学級費</t>
  </si>
  <si>
    <t>学年費</t>
  </si>
  <si>
    <t>生徒手帳</t>
  </si>
  <si>
    <t>名札</t>
  </si>
  <si>
    <t xml:space="preserve"> </t>
  </si>
  <si>
    <t>ＰＴＡ会費（世帯毎）</t>
  </si>
  <si>
    <t>特別支援</t>
  </si>
  <si>
    <t>学校徴収金一覧</t>
  </si>
  <si>
    <t>その他（用紙代　　　　　）</t>
  </si>
  <si>
    <t>①部活加入生徒は別途2000円</t>
  </si>
  <si>
    <t>部活動会計会費（世帯毎）</t>
  </si>
  <si>
    <t>その他（全道全国積立　　）</t>
  </si>
  <si>
    <t>その他（氏名印　　　　　）</t>
  </si>
  <si>
    <t>（アルト笛、アクリル絵の具）</t>
  </si>
  <si>
    <t>（リコーダー、絵の具セット）</t>
  </si>
  <si>
    <t>学校名</t>
  </si>
  <si>
    <t>花川南中学校</t>
  </si>
  <si>
    <t>特別支援１年</t>
  </si>
  <si>
    <t>特別支援２年</t>
  </si>
  <si>
    <t>特別支援３年</t>
  </si>
  <si>
    <t>その他（　ゴム印　）</t>
  </si>
  <si>
    <t>宿泊学習費　２年生</t>
  </si>
  <si>
    <t>修学旅行費　３年生</t>
  </si>
  <si>
    <t>スポーツ着一式</t>
  </si>
  <si>
    <t>制服　男子（ポロシャツ２枚含む）</t>
  </si>
  <si>
    <t>制服　女子（ポロシャツ２枚含む）</t>
  </si>
  <si>
    <t>その他（進路費）</t>
  </si>
  <si>
    <t>その他（全道全国積立金）</t>
  </si>
  <si>
    <t>その他（日本スポーツ振興センター掛金）</t>
  </si>
  <si>
    <t>４年</t>
  </si>
  <si>
    <t>５年</t>
  </si>
  <si>
    <t>６年</t>
  </si>
  <si>
    <t>ＰＴＡ会費</t>
  </si>
  <si>
    <t>緑苑台小学校</t>
  </si>
  <si>
    <t>その他（用紙代）</t>
  </si>
  <si>
    <t>その他（ファイル類）</t>
  </si>
  <si>
    <t>その他（斡旋用品）</t>
  </si>
  <si>
    <t>浜益小学校</t>
  </si>
  <si>
    <r>
      <t>その他</t>
    </r>
    <r>
      <rPr>
        <sz val="6"/>
        <rFont val="HG丸ｺﾞｼｯｸM-PRO"/>
        <family val="3"/>
      </rPr>
      <t>（日本スポーツ振興センター共済掛金）</t>
    </r>
  </si>
  <si>
    <r>
      <t>その他（</t>
    </r>
    <r>
      <rPr>
        <sz val="8"/>
        <rFont val="HG丸ｺﾞｼｯｸM-PRO"/>
        <family val="3"/>
      </rPr>
      <t>PTA安全互助会　児童分</t>
    </r>
    <r>
      <rPr>
        <sz val="11"/>
        <rFont val="HG丸ｺﾞｼｯｸM-PRO"/>
        <family val="3"/>
      </rPr>
      <t>）</t>
    </r>
  </si>
  <si>
    <r>
      <t>その他（</t>
    </r>
    <r>
      <rPr>
        <sz val="6"/>
        <rFont val="HG丸ｺﾞｼｯｸM-PRO"/>
        <family val="3"/>
      </rPr>
      <t>PTA安全互助会　保護者分</t>
    </r>
    <r>
      <rPr>
        <sz val="11"/>
        <rFont val="HG丸ｺﾞｼｯｸM-PRO"/>
        <family val="3"/>
      </rPr>
      <t>）</t>
    </r>
  </si>
  <si>
    <t>被服の内訳下記の通りですが、集計表では平均値を入れました。</t>
  </si>
  <si>
    <t>制服　（ポロシャツ２枚含む）</t>
  </si>
  <si>
    <t>学校徴収金一覧</t>
  </si>
  <si>
    <t>石狩中学校</t>
  </si>
  <si>
    <t>学校徴収金一覧表</t>
  </si>
  <si>
    <t>石狩小学校</t>
  </si>
  <si>
    <t>その他（フラットファイル等）</t>
  </si>
  <si>
    <t>学校徴収金一覧表以外の集金実態調査</t>
  </si>
  <si>
    <t>小計</t>
  </si>
  <si>
    <t>合計</t>
  </si>
  <si>
    <t>その他（ファイル　　　　）</t>
  </si>
  <si>
    <t>その他（予備費　　　　　）</t>
  </si>
  <si>
    <t>その他（雑費　　　　　　）</t>
  </si>
  <si>
    <t>その他（ファイル類　　　　）</t>
  </si>
  <si>
    <t>その他（各種用紙代　　　　）</t>
  </si>
  <si>
    <t>花川南小学校</t>
  </si>
  <si>
    <t>その他（　　　　　予備費）</t>
  </si>
  <si>
    <t>紅南小学校</t>
  </si>
  <si>
    <t>厚田中学校</t>
  </si>
  <si>
    <t>学年章</t>
  </si>
  <si>
    <t>胸章</t>
  </si>
  <si>
    <t>紅葉山小学校</t>
  </si>
  <si>
    <t>制服　男子</t>
  </si>
  <si>
    <t>制服　女子</t>
  </si>
  <si>
    <t>中学校最大値</t>
  </si>
  <si>
    <t>制服</t>
  </si>
  <si>
    <t>その他（　　）</t>
  </si>
  <si>
    <t>その他（進路・同窓会費　）</t>
  </si>
  <si>
    <t>生振小学校</t>
  </si>
  <si>
    <t>望来小学校</t>
  </si>
  <si>
    <t>聚富小学校</t>
  </si>
  <si>
    <t>その他（アルトリコーダー）</t>
  </si>
  <si>
    <t>その他（進路指導費）</t>
  </si>
  <si>
    <t>修学旅行費（隔年実施）</t>
  </si>
  <si>
    <t>宿泊学習費（隔年実施）</t>
  </si>
  <si>
    <t>花川小学校</t>
  </si>
  <si>
    <t>その他（ファイルなど）</t>
  </si>
  <si>
    <t>その他（総合学習代）</t>
  </si>
  <si>
    <t>その他（鍵盤ハモ・リコーダ）</t>
  </si>
  <si>
    <t>その他（PTA安全互助会と振興センター　）</t>
  </si>
  <si>
    <t>花川中学校</t>
  </si>
  <si>
    <t>樽川中</t>
  </si>
  <si>
    <t>花川北中学校</t>
  </si>
  <si>
    <t>聚富中学校</t>
  </si>
  <si>
    <t>浜益中学校</t>
  </si>
  <si>
    <t>小学校最大値</t>
  </si>
  <si>
    <t>若葉小学校</t>
  </si>
  <si>
    <t>南線小学校</t>
  </si>
  <si>
    <t>厚田小学校</t>
  </si>
  <si>
    <t>PTA会費については別紙もご覧ください（ブリーフケースに掲載）</t>
  </si>
  <si>
    <r>
      <t>その他（</t>
    </r>
    <r>
      <rPr>
        <sz val="8"/>
        <rFont val="HG丸ｺﾞｼｯｸM-PRO"/>
        <family val="3"/>
      </rPr>
      <t>PTA安全互助会</t>
    </r>
    <r>
      <rPr>
        <sz val="11"/>
        <rFont val="HG丸ｺﾞｼｯｸM-PRO"/>
        <family val="3"/>
      </rPr>
      <t>）</t>
    </r>
  </si>
  <si>
    <t>←１年おき</t>
  </si>
  <si>
    <t>石狩市立八幡小学校</t>
  </si>
  <si>
    <t>その他（ノート　　　　　）</t>
  </si>
  <si>
    <t>その他（探検ﾊﾞｯｸﾞ　　　）</t>
  </si>
  <si>
    <t>その他（ｽﾎﾟｰﾂ振興ｾﾝﾀｰ）</t>
  </si>
  <si>
    <t>その他（PTA安全互助会）</t>
  </si>
  <si>
    <t>その他（PTA安全互助会保護者分）</t>
  </si>
  <si>
    <t>学校徴収金　　中学校合計の一覧</t>
  </si>
  <si>
    <t>日常の授業学習に係わるもの</t>
  </si>
  <si>
    <t>集計項目</t>
  </si>
  <si>
    <t>学校徴収金　　小学校合計の一覧</t>
  </si>
  <si>
    <t>八幡小学校</t>
  </si>
  <si>
    <t>平均額（集金の無い学校は分母から除く）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</si>
</sst>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"/>
    <numFmt numFmtId="178" formatCode="#,##0;\-#,"/>
    <numFmt numFmtId="179" formatCode="#;\1#;&quot;&quot;;@"/>
    <numFmt numFmtId="180" formatCode="#;\-#;&quot;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1"/>
      <name val="メイリオ"/>
      <family val="3"/>
    </font>
    <font>
      <sz val="10"/>
      <name val="メイリオ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" xfId="16" applyNumberFormat="1" applyFont="1" applyBorder="1" applyAlignment="1">
      <alignment vertical="center" shrinkToFit="1"/>
    </xf>
    <xf numFmtId="176" fontId="2" fillId="0" borderId="2" xfId="16" applyNumberFormat="1" applyFont="1" applyBorder="1" applyAlignment="1">
      <alignment vertical="center" shrinkToFit="1"/>
    </xf>
    <xf numFmtId="176" fontId="2" fillId="0" borderId="1" xfId="16" applyNumberFormat="1" applyFont="1" applyBorder="1" applyAlignment="1">
      <alignment horizontal="center" vertical="center" shrinkToFit="1"/>
    </xf>
    <xf numFmtId="176" fontId="2" fillId="0" borderId="3" xfId="16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1" xfId="16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 shrinkToFit="1"/>
    </xf>
    <xf numFmtId="176" fontId="2" fillId="0" borderId="0" xfId="0" applyNumberFormat="1" applyFont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1" xfId="16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right" vertical="center"/>
    </xf>
    <xf numFmtId="38" fontId="2" fillId="2" borderId="1" xfId="16" applyFont="1" applyFill="1" applyBorder="1" applyAlignment="1">
      <alignment vertical="center"/>
    </xf>
    <xf numFmtId="38" fontId="2" fillId="0" borderId="4" xfId="16" applyFont="1" applyBorder="1" applyAlignment="1">
      <alignment vertical="center" shrinkToFit="1"/>
    </xf>
    <xf numFmtId="176" fontId="2" fillId="0" borderId="0" xfId="16" applyNumberFormat="1" applyFont="1" applyBorder="1" applyAlignment="1">
      <alignment vertical="center" shrinkToFit="1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left" vertical="center" wrapText="1"/>
    </xf>
    <xf numFmtId="38" fontId="2" fillId="0" borderId="1" xfId="16" applyFont="1" applyBorder="1" applyAlignment="1">
      <alignment vertical="center" shrinkToFit="1"/>
    </xf>
    <xf numFmtId="38" fontId="2" fillId="0" borderId="1" xfId="16" applyFont="1" applyBorder="1" applyAlignment="1">
      <alignment horizontal="right" vertical="center" shrinkToFit="1"/>
    </xf>
    <xf numFmtId="38" fontId="2" fillId="0" borderId="0" xfId="16" applyFont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8" fontId="2" fillId="2" borderId="1" xfId="16" applyFont="1" applyFill="1" applyBorder="1" applyAlignment="1">
      <alignment horizontal="right" vertical="center" shrinkToFit="1"/>
    </xf>
    <xf numFmtId="38" fontId="2" fillId="2" borderId="1" xfId="16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right" vertical="center" shrinkToFit="1"/>
    </xf>
    <xf numFmtId="176" fontId="2" fillId="2" borderId="1" xfId="16" applyNumberFormat="1" applyFont="1" applyFill="1" applyBorder="1" applyAlignment="1">
      <alignment vertical="center" shrinkToFit="1"/>
    </xf>
    <xf numFmtId="38" fontId="2" fillId="2" borderId="1" xfId="16" applyFont="1" applyFill="1" applyBorder="1" applyAlignment="1">
      <alignment vertical="center"/>
    </xf>
    <xf numFmtId="38" fontId="2" fillId="2" borderId="1" xfId="0" applyNumberFormat="1" applyFont="1" applyFill="1" applyBorder="1" applyAlignment="1">
      <alignment vertical="center"/>
    </xf>
    <xf numFmtId="176" fontId="2" fillId="2" borderId="1" xfId="16" applyNumberFormat="1" applyFont="1" applyFill="1" applyBorder="1" applyAlignment="1">
      <alignment vertical="center" shrinkToFit="1"/>
    </xf>
    <xf numFmtId="38" fontId="2" fillId="2" borderId="0" xfId="16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38" fontId="5" fillId="2" borderId="1" xfId="0" applyNumberFormat="1" applyFont="1" applyFill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8" fontId="7" fillId="2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38" fontId="6" fillId="2" borderId="1" xfId="16" applyFont="1" applyFill="1" applyBorder="1" applyAlignment="1">
      <alignment vertical="center"/>
    </xf>
    <xf numFmtId="38" fontId="6" fillId="2" borderId="1" xfId="16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16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38" fontId="6" fillId="0" borderId="1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16" applyNumberFormat="1" applyFont="1" applyFill="1" applyBorder="1" applyAlignment="1">
      <alignment vertical="center" shrinkToFit="1"/>
    </xf>
    <xf numFmtId="176" fontId="6" fillId="0" borderId="1" xfId="16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 shrinkToFit="1"/>
    </xf>
    <xf numFmtId="38" fontId="2" fillId="0" borderId="5" xfId="16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horizontal="left" vertical="center" wrapText="1"/>
    </xf>
    <xf numFmtId="38" fontId="2" fillId="0" borderId="0" xfId="16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zoomScaleSheetLayoutView="100" workbookViewId="0" topLeftCell="A19">
      <selection activeCell="G44" sqref="G44"/>
    </sheetView>
  </sheetViews>
  <sheetFormatPr defaultColWidth="9.00390625" defaultRowHeight="13.5"/>
  <cols>
    <col min="1" max="1" width="20.75390625" style="63" customWidth="1"/>
    <col min="2" max="7" width="10.25390625" style="63" customWidth="1"/>
    <col min="8" max="8" width="10.125" style="63" bestFit="1" customWidth="1"/>
    <col min="9" max="9" width="10.125" style="63" customWidth="1"/>
    <col min="10" max="10" width="1.75390625" style="63" customWidth="1"/>
    <col min="11" max="16384" width="9.00390625" style="63" customWidth="1"/>
  </cols>
  <sheetData>
    <row r="1" ht="14.25" customHeight="1">
      <c r="A1" s="63" t="s">
        <v>127</v>
      </c>
    </row>
    <row r="2" ht="14.25" customHeight="1">
      <c r="B2" s="63" t="s">
        <v>109</v>
      </c>
    </row>
    <row r="3" spans="1:5" ht="14.25" customHeight="1">
      <c r="A3" s="65" t="s">
        <v>129</v>
      </c>
      <c r="B3" s="71" t="s">
        <v>1</v>
      </c>
      <c r="C3" s="71" t="s">
        <v>2</v>
      </c>
      <c r="D3" s="71" t="s">
        <v>3</v>
      </c>
      <c r="E3" s="71" t="s">
        <v>34</v>
      </c>
    </row>
    <row r="4" spans="1:5" ht="14.25" customHeight="1">
      <c r="A4" s="68" t="s">
        <v>128</v>
      </c>
      <c r="B4" s="72">
        <v>18190</v>
      </c>
      <c r="C4" s="72">
        <v>10670</v>
      </c>
      <c r="D4" s="72">
        <v>9510</v>
      </c>
      <c r="E4" s="72">
        <v>7000</v>
      </c>
    </row>
    <row r="5" spans="1:5" ht="14.25" customHeight="1">
      <c r="A5" s="68" t="s">
        <v>14</v>
      </c>
      <c r="B5" s="72">
        <v>4270</v>
      </c>
      <c r="C5" s="72">
        <v>11900</v>
      </c>
      <c r="D5" s="72">
        <v>56200</v>
      </c>
      <c r="E5" s="72">
        <v>600</v>
      </c>
    </row>
    <row r="6" spans="1:5" ht="14.25" customHeight="1">
      <c r="A6" s="68" t="s">
        <v>18</v>
      </c>
      <c r="B6" s="72">
        <v>63444</v>
      </c>
      <c r="C6" s="72">
        <v>0</v>
      </c>
      <c r="D6" s="72">
        <v>0</v>
      </c>
      <c r="E6" s="72">
        <v>0</v>
      </c>
    </row>
    <row r="7" spans="1:5" ht="14.25" customHeight="1">
      <c r="A7" s="68" t="s">
        <v>20</v>
      </c>
      <c r="B7" s="72">
        <v>2610</v>
      </c>
      <c r="C7" s="72">
        <v>2610</v>
      </c>
      <c r="D7" s="72">
        <v>10160</v>
      </c>
      <c r="E7" s="72">
        <v>210</v>
      </c>
    </row>
    <row r="8" spans="1:5" ht="14.25" customHeight="1">
      <c r="A8" s="68" t="s">
        <v>26</v>
      </c>
      <c r="B8" s="73">
        <v>5300</v>
      </c>
      <c r="C8" s="73">
        <v>5300</v>
      </c>
      <c r="D8" s="73">
        <v>5300</v>
      </c>
      <c r="E8" s="73">
        <v>5300</v>
      </c>
    </row>
    <row r="9" spans="1:5" ht="14.25" customHeight="1">
      <c r="A9" s="68" t="s">
        <v>78</v>
      </c>
      <c r="B9" s="73">
        <v>93814</v>
      </c>
      <c r="C9" s="73">
        <v>30480</v>
      </c>
      <c r="D9" s="73">
        <v>81170</v>
      </c>
      <c r="E9" s="73">
        <v>13110</v>
      </c>
    </row>
    <row r="10" ht="14.25" customHeight="1">
      <c r="B10" s="63" t="s">
        <v>110</v>
      </c>
    </row>
    <row r="11" spans="1:4" ht="14.25" customHeight="1">
      <c r="A11" s="65" t="s">
        <v>129</v>
      </c>
      <c r="B11" s="71" t="s">
        <v>1</v>
      </c>
      <c r="C11" s="71" t="s">
        <v>2</v>
      </c>
      <c r="D11" s="71" t="s">
        <v>3</v>
      </c>
    </row>
    <row r="12" spans="1:4" ht="14.25" customHeight="1">
      <c r="A12" s="68" t="s">
        <v>128</v>
      </c>
      <c r="B12" s="74">
        <v>15990</v>
      </c>
      <c r="C12" s="74">
        <v>9410</v>
      </c>
      <c r="D12" s="74">
        <v>7900</v>
      </c>
    </row>
    <row r="13" spans="1:4" ht="14.25" customHeight="1">
      <c r="A13" s="68" t="s">
        <v>14</v>
      </c>
      <c r="B13" s="72">
        <v>3000</v>
      </c>
      <c r="C13" s="72">
        <v>9142</v>
      </c>
      <c r="D13" s="72">
        <v>56596</v>
      </c>
    </row>
    <row r="14" spans="1:4" ht="14.25" customHeight="1">
      <c r="A14" s="68" t="s">
        <v>18</v>
      </c>
      <c r="B14" s="72">
        <v>62660</v>
      </c>
      <c r="C14" s="72">
        <v>0</v>
      </c>
      <c r="D14" s="72">
        <v>0</v>
      </c>
    </row>
    <row r="15" spans="1:4" ht="14.25" customHeight="1">
      <c r="A15" s="68" t="s">
        <v>20</v>
      </c>
      <c r="B15" s="72">
        <v>3590</v>
      </c>
      <c r="C15" s="72">
        <v>3450</v>
      </c>
      <c r="D15" s="72">
        <v>10800</v>
      </c>
    </row>
    <row r="16" spans="1:4" ht="14.25" customHeight="1">
      <c r="A16" s="68" t="s">
        <v>26</v>
      </c>
      <c r="B16" s="73">
        <v>5760</v>
      </c>
      <c r="C16" s="73">
        <v>5760</v>
      </c>
      <c r="D16" s="73">
        <v>7480</v>
      </c>
    </row>
    <row r="17" spans="1:4" ht="14.25" customHeight="1">
      <c r="A17" s="68" t="s">
        <v>78</v>
      </c>
      <c r="B17" s="73">
        <v>91000</v>
      </c>
      <c r="C17" s="73">
        <v>27762</v>
      </c>
      <c r="D17" s="73">
        <v>82776</v>
      </c>
    </row>
    <row r="18" spans="2:7" ht="14.25" customHeight="1">
      <c r="B18" s="75" t="s">
        <v>44</v>
      </c>
      <c r="G18" s="75"/>
    </row>
    <row r="19" spans="1:7" ht="14.25" customHeight="1">
      <c r="A19" s="65" t="s">
        <v>129</v>
      </c>
      <c r="B19" s="76" t="s">
        <v>1</v>
      </c>
      <c r="C19" s="76" t="s">
        <v>2</v>
      </c>
      <c r="D19" s="76" t="s">
        <v>3</v>
      </c>
      <c r="E19" s="76" t="s">
        <v>45</v>
      </c>
      <c r="F19" s="76" t="s">
        <v>46</v>
      </c>
      <c r="G19" s="76" t="s">
        <v>47</v>
      </c>
    </row>
    <row r="20" spans="1:7" ht="14.25" customHeight="1">
      <c r="A20" s="68" t="s">
        <v>128</v>
      </c>
      <c r="B20" s="77">
        <v>14880</v>
      </c>
      <c r="C20" s="77">
        <v>9640</v>
      </c>
      <c r="D20" s="77">
        <v>8270</v>
      </c>
      <c r="E20" s="77">
        <v>6320</v>
      </c>
      <c r="F20" s="77">
        <v>9640</v>
      </c>
      <c r="G20" s="77">
        <v>2920</v>
      </c>
    </row>
    <row r="21" spans="1:7" ht="14.25" customHeight="1">
      <c r="A21" s="68" t="s">
        <v>14</v>
      </c>
      <c r="B21" s="78">
        <v>2400</v>
      </c>
      <c r="C21" s="78">
        <v>8370</v>
      </c>
      <c r="D21" s="78">
        <v>63641</v>
      </c>
      <c r="E21" s="78">
        <v>2400</v>
      </c>
      <c r="F21" s="78">
        <v>8240</v>
      </c>
      <c r="G21" s="78">
        <v>63641</v>
      </c>
    </row>
    <row r="22" spans="1:7" ht="14.25" customHeight="1">
      <c r="A22" s="68" t="s">
        <v>18</v>
      </c>
      <c r="B22" s="78">
        <v>56558</v>
      </c>
      <c r="C22" s="78">
        <v>0</v>
      </c>
      <c r="D22" s="78">
        <v>0</v>
      </c>
      <c r="E22" s="78">
        <v>56558</v>
      </c>
      <c r="F22" s="78">
        <v>0</v>
      </c>
      <c r="G22" s="78">
        <v>0</v>
      </c>
    </row>
    <row r="23" spans="1:7" ht="14.25" customHeight="1">
      <c r="A23" s="68" t="s">
        <v>20</v>
      </c>
      <c r="B23" s="78">
        <v>3423</v>
      </c>
      <c r="C23" s="78">
        <v>3423</v>
      </c>
      <c r="D23" s="78">
        <v>12623</v>
      </c>
      <c r="E23" s="78">
        <v>3423</v>
      </c>
      <c r="F23" s="78">
        <v>3423</v>
      </c>
      <c r="G23" s="78">
        <v>12623</v>
      </c>
    </row>
    <row r="24" spans="1:7" ht="14.25" customHeight="1">
      <c r="A24" s="68" t="s">
        <v>26</v>
      </c>
      <c r="B24" s="74">
        <v>5110</v>
      </c>
      <c r="C24" s="74">
        <v>5110</v>
      </c>
      <c r="D24" s="74">
        <v>5110</v>
      </c>
      <c r="E24" s="74">
        <v>5110</v>
      </c>
      <c r="F24" s="74">
        <v>5110</v>
      </c>
      <c r="G24" s="74">
        <v>5110</v>
      </c>
    </row>
    <row r="25" spans="1:7" ht="14.25" customHeight="1">
      <c r="A25" s="68" t="s">
        <v>78</v>
      </c>
      <c r="B25" s="79">
        <v>82371</v>
      </c>
      <c r="C25" s="79">
        <v>26543</v>
      </c>
      <c r="D25" s="79">
        <v>89644</v>
      </c>
      <c r="E25" s="79">
        <v>73811</v>
      </c>
      <c r="F25" s="79">
        <v>26413</v>
      </c>
      <c r="G25" s="79">
        <v>84294</v>
      </c>
    </row>
    <row r="26" ht="14.25" customHeight="1">
      <c r="B26" s="63" t="s">
        <v>72</v>
      </c>
    </row>
    <row r="27" spans="1:4" ht="14.25" customHeight="1">
      <c r="A27" s="65" t="s">
        <v>129</v>
      </c>
      <c r="B27" s="71" t="s">
        <v>1</v>
      </c>
      <c r="C27" s="71" t="s">
        <v>2</v>
      </c>
      <c r="D27" s="71" t="s">
        <v>3</v>
      </c>
    </row>
    <row r="28" spans="1:4" ht="14.25" customHeight="1">
      <c r="A28" s="68" t="s">
        <v>128</v>
      </c>
      <c r="B28" s="72">
        <v>16710</v>
      </c>
      <c r="C28" s="72">
        <v>8880</v>
      </c>
      <c r="D28" s="72">
        <v>8680</v>
      </c>
    </row>
    <row r="29" spans="1:4" ht="14.25" customHeight="1">
      <c r="A29" s="68" t="s">
        <v>14</v>
      </c>
      <c r="B29" s="72">
        <v>2000</v>
      </c>
      <c r="C29" s="72">
        <v>15000</v>
      </c>
      <c r="D29" s="72">
        <v>60000</v>
      </c>
    </row>
    <row r="30" spans="1:4" ht="14.25" customHeight="1">
      <c r="A30" s="68" t="s">
        <v>18</v>
      </c>
      <c r="B30" s="72">
        <v>46743</v>
      </c>
      <c r="C30" s="72">
        <v>0</v>
      </c>
      <c r="D30" s="72">
        <v>0</v>
      </c>
    </row>
    <row r="31" spans="1:4" ht="14.25" customHeight="1">
      <c r="A31" s="68" t="s">
        <v>20</v>
      </c>
      <c r="B31" s="72">
        <v>2320</v>
      </c>
      <c r="C31" s="72">
        <v>2320</v>
      </c>
      <c r="D31" s="72">
        <v>2320</v>
      </c>
    </row>
    <row r="32" spans="1:4" ht="14.25" customHeight="1">
      <c r="A32" s="68" t="s">
        <v>26</v>
      </c>
      <c r="B32" s="73">
        <v>6600</v>
      </c>
      <c r="C32" s="73">
        <v>6600</v>
      </c>
      <c r="D32" s="73">
        <v>6600</v>
      </c>
    </row>
    <row r="33" spans="1:4" ht="14.25" customHeight="1">
      <c r="A33" s="68" t="s">
        <v>78</v>
      </c>
      <c r="B33" s="73">
        <v>74373</v>
      </c>
      <c r="C33" s="73">
        <v>32800</v>
      </c>
      <c r="D33" s="73">
        <v>77600</v>
      </c>
    </row>
    <row r="34" ht="14.25" customHeight="1">
      <c r="B34" s="63" t="s">
        <v>87</v>
      </c>
    </row>
    <row r="35" spans="1:4" ht="14.25" customHeight="1">
      <c r="A35" s="65" t="s">
        <v>129</v>
      </c>
      <c r="B35" s="71" t="s">
        <v>1</v>
      </c>
      <c r="C35" s="71" t="s">
        <v>2</v>
      </c>
      <c r="D35" s="71" t="s">
        <v>3</v>
      </c>
    </row>
    <row r="36" spans="1:4" ht="14.25" customHeight="1">
      <c r="A36" s="68" t="s">
        <v>128</v>
      </c>
      <c r="B36" s="72">
        <v>11539</v>
      </c>
      <c r="C36" s="72">
        <v>7105</v>
      </c>
      <c r="D36" s="72">
        <v>7400</v>
      </c>
    </row>
    <row r="37" spans="1:4" ht="14.25" customHeight="1">
      <c r="A37" s="68" t="s">
        <v>14</v>
      </c>
      <c r="B37" s="72">
        <v>5200</v>
      </c>
      <c r="C37" s="72">
        <v>8830</v>
      </c>
      <c r="D37" s="72">
        <v>66500</v>
      </c>
    </row>
    <row r="38" spans="1:4" ht="14.25" customHeight="1">
      <c r="A38" s="68" t="s">
        <v>18</v>
      </c>
      <c r="B38" s="72">
        <v>33877</v>
      </c>
      <c r="C38" s="72">
        <v>0</v>
      </c>
      <c r="D38" s="72">
        <v>0</v>
      </c>
    </row>
    <row r="39" spans="1:4" ht="14.25" customHeight="1">
      <c r="A39" s="68" t="s">
        <v>20</v>
      </c>
      <c r="B39" s="72">
        <v>1000</v>
      </c>
      <c r="C39" s="72">
        <v>1000</v>
      </c>
      <c r="D39" s="72">
        <v>7000</v>
      </c>
    </row>
    <row r="40" spans="1:4" ht="14.25" customHeight="1">
      <c r="A40" s="68" t="s">
        <v>26</v>
      </c>
      <c r="B40" s="73">
        <v>9800</v>
      </c>
      <c r="C40" s="73">
        <v>9800</v>
      </c>
      <c r="D40" s="73">
        <v>9800</v>
      </c>
    </row>
    <row r="41" spans="1:4" ht="14.25" customHeight="1">
      <c r="A41" s="68" t="s">
        <v>78</v>
      </c>
      <c r="B41" s="73">
        <v>61416</v>
      </c>
      <c r="C41" s="73">
        <v>26735</v>
      </c>
      <c r="D41" s="73">
        <v>90700</v>
      </c>
    </row>
    <row r="42" ht="14.25" customHeight="1">
      <c r="B42" s="63" t="s">
        <v>112</v>
      </c>
    </row>
    <row r="43" spans="1:4" ht="14.25" customHeight="1">
      <c r="A43" s="65" t="s">
        <v>129</v>
      </c>
      <c r="B43" s="71" t="s">
        <v>1</v>
      </c>
      <c r="C43" s="71" t="s">
        <v>2</v>
      </c>
      <c r="D43" s="71" t="s">
        <v>3</v>
      </c>
    </row>
    <row r="44" spans="1:4" ht="14.25" customHeight="1">
      <c r="A44" s="68" t="s">
        <v>128</v>
      </c>
      <c r="B44" s="72">
        <v>12900</v>
      </c>
      <c r="C44" s="72">
        <v>11200</v>
      </c>
      <c r="D44" s="72">
        <v>8600</v>
      </c>
    </row>
    <row r="45" spans="1:4" ht="14.25" customHeight="1">
      <c r="A45" s="68" t="s">
        <v>14</v>
      </c>
      <c r="B45" s="72">
        <v>4500</v>
      </c>
      <c r="C45" s="72">
        <v>8300</v>
      </c>
      <c r="D45" s="72">
        <v>65500</v>
      </c>
    </row>
    <row r="46" spans="1:4" ht="14.25" customHeight="1">
      <c r="A46" s="68" t="s">
        <v>18</v>
      </c>
      <c r="B46" s="72"/>
      <c r="C46" s="72">
        <v>0</v>
      </c>
      <c r="D46" s="72">
        <v>0</v>
      </c>
    </row>
    <row r="47" spans="1:4" ht="14.25" customHeight="1">
      <c r="A47" s="68" t="s">
        <v>20</v>
      </c>
      <c r="B47" s="72">
        <v>2355</v>
      </c>
      <c r="C47" s="72">
        <v>105</v>
      </c>
      <c r="D47" s="72">
        <v>8085</v>
      </c>
    </row>
    <row r="48" spans="1:4" ht="14.25" customHeight="1">
      <c r="A48" s="68" t="s">
        <v>26</v>
      </c>
      <c r="B48" s="73">
        <v>6360</v>
      </c>
      <c r="C48" s="73">
        <v>6360</v>
      </c>
      <c r="D48" s="73">
        <v>8760</v>
      </c>
    </row>
    <row r="49" spans="1:4" ht="14.25" customHeight="1">
      <c r="A49" s="68" t="s">
        <v>78</v>
      </c>
      <c r="B49" s="73">
        <v>26115</v>
      </c>
      <c r="C49" s="73">
        <v>25965</v>
      </c>
      <c r="D49" s="73">
        <v>90945</v>
      </c>
    </row>
    <row r="50" ht="14.25" customHeight="1">
      <c r="B50" s="63" t="s">
        <v>113</v>
      </c>
    </row>
    <row r="51" spans="1:4" ht="14.25" customHeight="1">
      <c r="A51" s="65" t="s">
        <v>129</v>
      </c>
      <c r="B51" s="71" t="s">
        <v>1</v>
      </c>
      <c r="C51" s="71" t="s">
        <v>2</v>
      </c>
      <c r="D51" s="71" t="s">
        <v>3</v>
      </c>
    </row>
    <row r="52" spans="1:4" ht="14.25" customHeight="1">
      <c r="A52" s="68" t="s">
        <v>128</v>
      </c>
      <c r="B52" s="72">
        <v>7350</v>
      </c>
      <c r="C52" s="72">
        <v>4270</v>
      </c>
      <c r="D52" s="72">
        <v>4550</v>
      </c>
    </row>
    <row r="53" spans="1:4" ht="14.25" customHeight="1">
      <c r="A53" s="68" t="s">
        <v>14</v>
      </c>
      <c r="B53" s="72">
        <v>1900</v>
      </c>
      <c r="C53" s="72">
        <v>11900</v>
      </c>
      <c r="D53" s="72">
        <v>61000</v>
      </c>
    </row>
    <row r="54" spans="1:4" ht="14.25" customHeight="1">
      <c r="A54" s="68" t="s">
        <v>18</v>
      </c>
      <c r="B54" s="72">
        <v>10900</v>
      </c>
      <c r="C54" s="72">
        <v>9900</v>
      </c>
      <c r="D54" s="72">
        <v>9900</v>
      </c>
    </row>
    <row r="55" spans="1:4" ht="14.25" customHeight="1">
      <c r="A55" s="68" t="s">
        <v>20</v>
      </c>
      <c r="B55" s="72">
        <v>5450</v>
      </c>
      <c r="C55" s="72">
        <v>6450</v>
      </c>
      <c r="D55" s="72">
        <v>4900</v>
      </c>
    </row>
    <row r="56" spans="1:4" ht="14.25" customHeight="1">
      <c r="A56" s="68" t="s">
        <v>26</v>
      </c>
      <c r="B56" s="73">
        <v>5760</v>
      </c>
      <c r="C56" s="73">
        <v>5760</v>
      </c>
      <c r="D56" s="73">
        <v>5760</v>
      </c>
    </row>
    <row r="57" spans="1:4" ht="14.25" customHeight="1">
      <c r="A57" s="68" t="s">
        <v>78</v>
      </c>
      <c r="B57" s="73">
        <v>31360</v>
      </c>
      <c r="C57" s="73">
        <v>38280</v>
      </c>
      <c r="D57" s="73">
        <v>86110</v>
      </c>
    </row>
  </sheetData>
  <printOptions/>
  <pageMargins left="0.75" right="0.75" top="0.64" bottom="0.55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showZeros="0" workbookViewId="0" topLeftCell="A1">
      <selection activeCell="E41" sqref="E41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5" width="10.125" style="1" bestFit="1" customWidth="1"/>
    <col min="6" max="16384" width="9.00390625" style="1" customWidth="1"/>
  </cols>
  <sheetData>
    <row r="1" spans="2:5" ht="13.5">
      <c r="B1" s="1" t="s">
        <v>71</v>
      </c>
      <c r="D1" s="1" t="s">
        <v>43</v>
      </c>
      <c r="E1" s="1" t="s">
        <v>87</v>
      </c>
    </row>
    <row r="3" spans="1:5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3.5" customHeight="1">
      <c r="A4" s="81" t="s">
        <v>8</v>
      </c>
      <c r="B4" s="4" t="s">
        <v>4</v>
      </c>
      <c r="C4" s="5">
        <v>5650</v>
      </c>
      <c r="D4" s="5">
        <v>3320</v>
      </c>
      <c r="E4" s="5">
        <v>2720</v>
      </c>
    </row>
    <row r="5" spans="1:5" ht="13.5">
      <c r="A5" s="81"/>
      <c r="B5" s="4" t="s">
        <v>5</v>
      </c>
      <c r="C5" s="5">
        <v>540</v>
      </c>
      <c r="D5" s="5">
        <v>540</v>
      </c>
      <c r="E5" s="5">
        <v>1350</v>
      </c>
    </row>
    <row r="6" spans="1:5" ht="13.5">
      <c r="A6" s="81"/>
      <c r="B6" s="4" t="s">
        <v>6</v>
      </c>
      <c r="C6" s="5"/>
      <c r="D6" s="5"/>
      <c r="E6" s="5"/>
    </row>
    <row r="7" spans="1:5" ht="13.5">
      <c r="A7" s="81"/>
      <c r="B7" s="4" t="s">
        <v>17</v>
      </c>
      <c r="C7" s="5">
        <v>2000</v>
      </c>
      <c r="D7" s="5"/>
      <c r="E7" s="5"/>
    </row>
    <row r="8" spans="1:5" ht="13.5">
      <c r="A8" s="81"/>
      <c r="B8" s="4" t="s">
        <v>7</v>
      </c>
      <c r="C8" s="5">
        <v>3349</v>
      </c>
      <c r="D8" s="5">
        <v>3245</v>
      </c>
      <c r="E8" s="5">
        <v>3330</v>
      </c>
    </row>
    <row r="9" spans="1:5" ht="13.5">
      <c r="A9" s="81"/>
      <c r="B9" s="4" t="s">
        <v>19</v>
      </c>
      <c r="C9" s="5"/>
      <c r="D9" s="5"/>
      <c r="E9" s="5"/>
    </row>
    <row r="10" spans="1:5" ht="13.5">
      <c r="A10" s="81"/>
      <c r="B10" s="4" t="s">
        <v>19</v>
      </c>
      <c r="C10" s="5"/>
      <c r="D10" s="5"/>
      <c r="E10" s="5"/>
    </row>
    <row r="11" spans="1:5" ht="13.5">
      <c r="A11" s="81"/>
      <c r="B11" s="4" t="s">
        <v>19</v>
      </c>
      <c r="C11" s="5"/>
      <c r="D11" s="5"/>
      <c r="E11" s="5"/>
    </row>
    <row r="12" spans="1:6" ht="13.5">
      <c r="A12" s="20"/>
      <c r="B12" s="34" t="s">
        <v>77</v>
      </c>
      <c r="C12" s="35">
        <f>SUM(C4:C11)</f>
        <v>11539</v>
      </c>
      <c r="D12" s="35">
        <f>SUM(D4:D11)</f>
        <v>7105</v>
      </c>
      <c r="E12" s="35">
        <f>SUM(E4:E11)</f>
        <v>7400</v>
      </c>
      <c r="F12" s="55"/>
    </row>
    <row r="13" spans="1:6" ht="13.5" customHeight="1">
      <c r="A13" s="81" t="s">
        <v>14</v>
      </c>
      <c r="B13" s="4" t="s">
        <v>9</v>
      </c>
      <c r="C13" s="5"/>
      <c r="D13" s="5"/>
      <c r="E13" s="5"/>
      <c r="F13" s="55"/>
    </row>
    <row r="14" spans="1:6" ht="13.5">
      <c r="A14" s="81"/>
      <c r="B14" s="4" t="s">
        <v>10</v>
      </c>
      <c r="C14" s="5">
        <v>1200</v>
      </c>
      <c r="D14" s="5"/>
      <c r="E14" s="5"/>
      <c r="F14" s="55"/>
    </row>
    <row r="15" spans="1:6" ht="13.5">
      <c r="A15" s="81"/>
      <c r="B15" s="4" t="s">
        <v>11</v>
      </c>
      <c r="C15" s="5"/>
      <c r="D15" s="5">
        <v>4830</v>
      </c>
      <c r="E15" s="5"/>
      <c r="F15" s="55"/>
    </row>
    <row r="16" spans="1:6" ht="13.5">
      <c r="A16" s="81"/>
      <c r="B16" s="4" t="s">
        <v>12</v>
      </c>
      <c r="C16" s="5"/>
      <c r="D16" s="5"/>
      <c r="E16" s="5">
        <v>62500</v>
      </c>
      <c r="F16" s="55"/>
    </row>
    <row r="17" spans="1:6" ht="13.5">
      <c r="A17" s="81"/>
      <c r="B17" s="4" t="s">
        <v>13</v>
      </c>
      <c r="C17" s="5">
        <v>4000</v>
      </c>
      <c r="D17" s="5">
        <v>4000</v>
      </c>
      <c r="E17" s="5">
        <v>4000</v>
      </c>
      <c r="F17" s="55"/>
    </row>
    <row r="18" spans="1:6" ht="13.5">
      <c r="A18" s="81"/>
      <c r="B18" s="4" t="s">
        <v>19</v>
      </c>
      <c r="C18" s="5"/>
      <c r="D18" s="5"/>
      <c r="E18" s="5"/>
      <c r="F18" s="55"/>
    </row>
    <row r="19" spans="1:6" ht="13.5">
      <c r="A19" s="81"/>
      <c r="B19" s="4" t="s">
        <v>19</v>
      </c>
      <c r="C19" s="5"/>
      <c r="D19" s="5"/>
      <c r="E19" s="5"/>
      <c r="F19" s="55"/>
    </row>
    <row r="20" spans="1:6" ht="13.5">
      <c r="A20" s="81"/>
      <c r="B20" s="4" t="s">
        <v>19</v>
      </c>
      <c r="C20" s="5"/>
      <c r="D20" s="5"/>
      <c r="E20" s="5"/>
      <c r="F20" s="55"/>
    </row>
    <row r="21" spans="1:6" ht="13.5">
      <c r="A21" s="20"/>
      <c r="B21" s="34" t="s">
        <v>77</v>
      </c>
      <c r="C21" s="35">
        <f>SUM(C13:C20)</f>
        <v>5200</v>
      </c>
      <c r="D21" s="35">
        <f>SUM(D13:D20)</f>
        <v>8830</v>
      </c>
      <c r="E21" s="35">
        <f>SUM(E13:E20)</f>
        <v>66500</v>
      </c>
      <c r="F21" s="55"/>
    </row>
    <row r="22" spans="1:6" ht="13.5" customHeight="1">
      <c r="A22" s="81" t="s">
        <v>18</v>
      </c>
      <c r="B22" s="4" t="s">
        <v>15</v>
      </c>
      <c r="C22" s="5">
        <v>9950</v>
      </c>
      <c r="D22" s="5"/>
      <c r="E22" s="5"/>
      <c r="F22" s="55"/>
    </row>
    <row r="23" spans="1:6" ht="13.5">
      <c r="A23" s="81"/>
      <c r="B23" s="4" t="s">
        <v>16</v>
      </c>
      <c r="C23" s="5">
        <v>23467</v>
      </c>
      <c r="D23" s="5"/>
      <c r="E23" s="5"/>
      <c r="F23" s="55"/>
    </row>
    <row r="24" spans="1:6" ht="13.5">
      <c r="A24" s="81"/>
      <c r="B24" s="4" t="s">
        <v>88</v>
      </c>
      <c r="C24" s="5">
        <v>250</v>
      </c>
      <c r="D24" s="5"/>
      <c r="E24" s="5"/>
      <c r="F24" s="55"/>
    </row>
    <row r="25" spans="1:6" ht="13.5">
      <c r="A25" s="81"/>
      <c r="B25" s="4" t="s">
        <v>89</v>
      </c>
      <c r="C25" s="5">
        <v>210</v>
      </c>
      <c r="D25" s="5"/>
      <c r="E25" s="5"/>
      <c r="F25" s="55"/>
    </row>
    <row r="26" spans="1:6" ht="13.5">
      <c r="A26" s="20"/>
      <c r="B26" s="34" t="s">
        <v>77</v>
      </c>
      <c r="C26" s="35">
        <f>SUM(C22:C25)</f>
        <v>33877</v>
      </c>
      <c r="D26" s="35">
        <f>SUM(D22:D25)</f>
        <v>0</v>
      </c>
      <c r="E26" s="35">
        <f>SUM(E22:E25)</f>
        <v>0</v>
      </c>
      <c r="F26" s="55"/>
    </row>
    <row r="27" spans="1:6" ht="13.5">
      <c r="A27" s="82" t="s">
        <v>20</v>
      </c>
      <c r="B27" s="4" t="s">
        <v>21</v>
      </c>
      <c r="C27" s="5">
        <v>1000</v>
      </c>
      <c r="D27" s="5">
        <v>1000</v>
      </c>
      <c r="E27" s="5">
        <v>1000</v>
      </c>
      <c r="F27" s="55"/>
    </row>
    <row r="28" spans="1:6" ht="13.5">
      <c r="A28" s="82"/>
      <c r="B28" s="4" t="s">
        <v>22</v>
      </c>
      <c r="C28" s="5"/>
      <c r="D28" s="5"/>
      <c r="E28" s="5"/>
      <c r="F28" s="55"/>
    </row>
    <row r="29" spans="1:6" ht="13.5">
      <c r="A29" s="82"/>
      <c r="B29" s="4" t="s">
        <v>23</v>
      </c>
      <c r="C29" s="5"/>
      <c r="D29" s="5"/>
      <c r="E29" s="5">
        <v>6000</v>
      </c>
      <c r="F29" s="55"/>
    </row>
    <row r="30" spans="1:6" ht="13.5">
      <c r="A30" s="82"/>
      <c r="B30" s="4" t="s">
        <v>30</v>
      </c>
      <c r="C30" s="5"/>
      <c r="D30" s="5"/>
      <c r="E30" s="5"/>
      <c r="F30" s="55"/>
    </row>
    <row r="31" spans="1:6" ht="13.5">
      <c r="A31" s="82"/>
      <c r="B31" s="4" t="s">
        <v>28</v>
      </c>
      <c r="C31" s="5"/>
      <c r="D31" s="5"/>
      <c r="E31" s="5"/>
      <c r="F31" s="55"/>
    </row>
    <row r="32" spans="1:6" ht="13.5">
      <c r="A32" s="82"/>
      <c r="B32" s="4" t="s">
        <v>29</v>
      </c>
      <c r="C32" s="5"/>
      <c r="D32" s="5"/>
      <c r="E32" s="5"/>
      <c r="F32" s="55"/>
    </row>
    <row r="33" spans="1:6" ht="13.5">
      <c r="A33" s="82"/>
      <c r="B33" s="4" t="s">
        <v>19</v>
      </c>
      <c r="C33" s="5"/>
      <c r="D33" s="5"/>
      <c r="E33" s="5"/>
      <c r="F33" s="55"/>
    </row>
    <row r="34" spans="1:6" ht="13.5">
      <c r="A34" s="82"/>
      <c r="B34" s="4" t="s">
        <v>19</v>
      </c>
      <c r="C34" s="5"/>
      <c r="D34" s="5"/>
      <c r="E34" s="5"/>
      <c r="F34" s="55"/>
    </row>
    <row r="35" spans="1:6" ht="13.5">
      <c r="A35" s="3"/>
      <c r="B35" s="34" t="s">
        <v>77</v>
      </c>
      <c r="C35" s="35">
        <f>SUM(C27:C34)</f>
        <v>1000</v>
      </c>
      <c r="D35" s="35">
        <f>SUM(D27:D34)</f>
        <v>1000</v>
      </c>
      <c r="E35" s="35">
        <f>SUM(E27:E34)</f>
        <v>7000</v>
      </c>
      <c r="F35" s="55"/>
    </row>
    <row r="36" spans="1:6" ht="13.5">
      <c r="A36" s="3"/>
      <c r="B36" s="24"/>
      <c r="C36" s="5"/>
      <c r="D36" s="5"/>
      <c r="E36" s="5"/>
      <c r="F36" s="55"/>
    </row>
    <row r="37" spans="1:6" ht="13.5" customHeight="1">
      <c r="A37" s="81" t="s">
        <v>26</v>
      </c>
      <c r="B37" s="4" t="s">
        <v>33</v>
      </c>
      <c r="C37" s="5">
        <v>4200</v>
      </c>
      <c r="D37" s="5">
        <v>4200</v>
      </c>
      <c r="E37" s="5">
        <v>4200</v>
      </c>
      <c r="F37" s="55"/>
    </row>
    <row r="38" spans="1:6" ht="13.5">
      <c r="A38" s="81"/>
      <c r="B38" s="4" t="s">
        <v>24</v>
      </c>
      <c r="C38" s="5">
        <v>5600</v>
      </c>
      <c r="D38" s="5">
        <v>5600</v>
      </c>
      <c r="E38" s="5">
        <v>5600</v>
      </c>
      <c r="F38" s="55"/>
    </row>
    <row r="39" spans="1:6" ht="13.5">
      <c r="A39" s="81"/>
      <c r="B39" s="4" t="s">
        <v>25</v>
      </c>
      <c r="C39" s="5"/>
      <c r="D39" s="5"/>
      <c r="E39" s="5"/>
      <c r="F39" s="55"/>
    </row>
    <row r="40" spans="1:6" ht="13.5">
      <c r="A40" s="81"/>
      <c r="B40" s="4" t="s">
        <v>19</v>
      </c>
      <c r="C40" s="5"/>
      <c r="D40" s="5"/>
      <c r="E40" s="5"/>
      <c r="F40" s="55"/>
    </row>
    <row r="41" spans="1:6" ht="13.5">
      <c r="A41" s="81"/>
      <c r="B41" s="4" t="s">
        <v>19</v>
      </c>
      <c r="C41" s="5"/>
      <c r="D41" s="5"/>
      <c r="E41" s="5"/>
      <c r="F41" s="55"/>
    </row>
    <row r="42" spans="1:6" ht="13.5">
      <c r="A42" s="81"/>
      <c r="B42" s="4" t="s">
        <v>19</v>
      </c>
      <c r="C42" s="5"/>
      <c r="D42" s="5"/>
      <c r="E42" s="5"/>
      <c r="F42" s="55"/>
    </row>
    <row r="43" spans="1:6" ht="13.5">
      <c r="A43" s="16"/>
      <c r="B43" s="34" t="s">
        <v>77</v>
      </c>
      <c r="C43" s="50">
        <f>SUM(C37:C42)</f>
        <v>9800</v>
      </c>
      <c r="D43" s="50">
        <f>SUM(D37:D42)</f>
        <v>9800</v>
      </c>
      <c r="E43" s="50">
        <f>SUM(E37:E42)</f>
        <v>9800</v>
      </c>
      <c r="F43" s="55"/>
    </row>
    <row r="44" spans="1:6" ht="13.5">
      <c r="A44" s="16"/>
      <c r="B44" s="43" t="s">
        <v>78</v>
      </c>
      <c r="C44" s="50">
        <f>SUM(C43,C35,C26,C21,C12)</f>
        <v>61416</v>
      </c>
      <c r="D44" s="50">
        <f>SUM(D43,D35,D26,D21,D12)</f>
        <v>26735</v>
      </c>
      <c r="E44" s="50">
        <f>SUM(E43,E35,E26,E21,E12)</f>
        <v>90700</v>
      </c>
      <c r="F44" s="55"/>
    </row>
    <row r="46" ht="13.5">
      <c r="B46" s="1" t="s">
        <v>69</v>
      </c>
    </row>
    <row r="47" spans="2:8" ht="13.5">
      <c r="B47" s="9" t="s">
        <v>91</v>
      </c>
      <c r="C47" s="10">
        <v>2500</v>
      </c>
      <c r="D47" s="37"/>
      <c r="E47" s="37"/>
      <c r="F47" s="37"/>
      <c r="G47" s="37"/>
      <c r="H47" s="37"/>
    </row>
    <row r="48" spans="2:8" ht="13.5">
      <c r="B48" s="9" t="s">
        <v>92</v>
      </c>
      <c r="C48" s="10">
        <v>21735</v>
      </c>
      <c r="D48" s="37"/>
      <c r="E48" s="37"/>
      <c r="F48" s="37"/>
      <c r="G48" s="37"/>
      <c r="H48" s="37"/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E44"/>
  <sheetViews>
    <sheetView showZeros="0" workbookViewId="0" topLeftCell="A1">
      <selection activeCell="E42" sqref="E42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5" width="10.125" style="1" bestFit="1" customWidth="1"/>
    <col min="6" max="16384" width="9.00390625" style="1" customWidth="1"/>
  </cols>
  <sheetData>
    <row r="1" spans="2:5" ht="13.5">
      <c r="B1" s="1" t="s">
        <v>71</v>
      </c>
      <c r="D1" s="1" t="s">
        <v>43</v>
      </c>
      <c r="E1" s="1" t="s">
        <v>112</v>
      </c>
    </row>
    <row r="3" spans="1:5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3.5" customHeight="1">
      <c r="A4" s="81" t="s">
        <v>8</v>
      </c>
      <c r="B4" s="4" t="s">
        <v>4</v>
      </c>
      <c r="C4" s="5">
        <v>7575</v>
      </c>
      <c r="D4" s="5">
        <v>3850</v>
      </c>
      <c r="E4" s="5">
        <v>3830</v>
      </c>
    </row>
    <row r="5" spans="1:5" ht="13.5">
      <c r="A5" s="81"/>
      <c r="B5" s="4" t="s">
        <v>5</v>
      </c>
      <c r="C5" s="5">
        <v>810</v>
      </c>
      <c r="D5" s="5">
        <v>810</v>
      </c>
      <c r="E5" s="5">
        <v>1895</v>
      </c>
    </row>
    <row r="6" spans="1:5" ht="13.5">
      <c r="A6" s="81"/>
      <c r="B6" s="4" t="s">
        <v>6</v>
      </c>
      <c r="C6" s="5"/>
      <c r="D6" s="5"/>
      <c r="E6" s="5"/>
    </row>
    <row r="7" spans="1:5" ht="13.5">
      <c r="A7" s="81"/>
      <c r="B7" s="4" t="s">
        <v>17</v>
      </c>
      <c r="C7" s="5"/>
      <c r="D7" s="5"/>
      <c r="E7" s="5"/>
    </row>
    <row r="8" spans="1:5" ht="13.5">
      <c r="A8" s="81"/>
      <c r="B8" s="4" t="s">
        <v>7</v>
      </c>
      <c r="C8" s="5">
        <v>3153</v>
      </c>
      <c r="D8" s="5">
        <v>5949</v>
      </c>
      <c r="E8" s="5">
        <v>2284</v>
      </c>
    </row>
    <row r="9" spans="1:5" ht="13.5">
      <c r="A9" s="81"/>
      <c r="B9" s="4" t="s">
        <v>79</v>
      </c>
      <c r="C9" s="5">
        <v>1362</v>
      </c>
      <c r="D9" s="5">
        <v>591</v>
      </c>
      <c r="E9" s="5">
        <v>591</v>
      </c>
    </row>
    <row r="10" spans="1:5" ht="13.5">
      <c r="A10" s="81"/>
      <c r="B10" s="4" t="s">
        <v>19</v>
      </c>
      <c r="C10" s="5"/>
      <c r="D10" s="5"/>
      <c r="E10" s="5"/>
    </row>
    <row r="11" spans="1:5" ht="13.5">
      <c r="A11" s="81"/>
      <c r="B11" s="4" t="s">
        <v>19</v>
      </c>
      <c r="C11" s="5"/>
      <c r="D11" s="5"/>
      <c r="E11" s="5"/>
    </row>
    <row r="12" spans="1:5" ht="13.5">
      <c r="A12" s="20"/>
      <c r="B12" s="34" t="s">
        <v>77</v>
      </c>
      <c r="C12" s="35">
        <f>SUM(C4:C11)</f>
        <v>12900</v>
      </c>
      <c r="D12" s="35">
        <f>SUM(D4:D11)</f>
        <v>11200</v>
      </c>
      <c r="E12" s="35">
        <f>SUM(E4:E11)</f>
        <v>8600</v>
      </c>
    </row>
    <row r="13" spans="1:5" ht="13.5" customHeight="1">
      <c r="A13" s="81" t="s">
        <v>14</v>
      </c>
      <c r="B13" s="4" t="s">
        <v>9</v>
      </c>
      <c r="C13" s="5"/>
      <c r="D13" s="5"/>
      <c r="E13" s="5"/>
    </row>
    <row r="14" spans="1:5" ht="13.5">
      <c r="A14" s="81"/>
      <c r="B14" s="4" t="s">
        <v>10</v>
      </c>
      <c r="C14" s="5"/>
      <c r="D14" s="5"/>
      <c r="E14" s="5"/>
    </row>
    <row r="15" spans="1:5" ht="13.5">
      <c r="A15" s="81"/>
      <c r="B15" s="4" t="s">
        <v>11</v>
      </c>
      <c r="C15" s="5">
        <v>1500</v>
      </c>
      <c r="D15" s="5">
        <v>5300</v>
      </c>
      <c r="E15" s="5"/>
    </row>
    <row r="16" spans="1:5" ht="13.5">
      <c r="A16" s="81"/>
      <c r="B16" s="4" t="s">
        <v>12</v>
      </c>
      <c r="C16" s="5"/>
      <c r="D16" s="5"/>
      <c r="E16" s="5">
        <v>62500</v>
      </c>
    </row>
    <row r="17" spans="1:5" ht="13.5">
      <c r="A17" s="81"/>
      <c r="B17" s="4" t="s">
        <v>13</v>
      </c>
      <c r="C17" s="5">
        <v>3000</v>
      </c>
      <c r="D17" s="5">
        <v>3000</v>
      </c>
      <c r="E17" s="5">
        <v>3000</v>
      </c>
    </row>
    <row r="18" spans="1:5" ht="13.5">
      <c r="A18" s="81"/>
      <c r="B18" s="4" t="s">
        <v>19</v>
      </c>
      <c r="C18" s="5"/>
      <c r="D18" s="5"/>
      <c r="E18" s="5"/>
    </row>
    <row r="19" spans="1:5" ht="13.5">
      <c r="A19" s="81"/>
      <c r="B19" s="4" t="s">
        <v>19</v>
      </c>
      <c r="C19" s="5"/>
      <c r="D19" s="5"/>
      <c r="E19" s="5"/>
    </row>
    <row r="20" spans="1:5" ht="13.5">
      <c r="A20" s="81"/>
      <c r="B20" s="4" t="s">
        <v>19</v>
      </c>
      <c r="C20" s="5"/>
      <c r="D20" s="5"/>
      <c r="E20" s="5"/>
    </row>
    <row r="21" spans="1:5" ht="13.5">
      <c r="A21" s="20"/>
      <c r="B21" s="34" t="s">
        <v>77</v>
      </c>
      <c r="C21" s="35">
        <f>SUM(C13:C20)</f>
        <v>4500</v>
      </c>
      <c r="D21" s="35">
        <f>SUM(D13:D20)</f>
        <v>8300</v>
      </c>
      <c r="E21" s="35">
        <f>SUM(E13:E20)</f>
        <v>65500</v>
      </c>
    </row>
    <row r="22" spans="1:5" ht="13.5" customHeight="1">
      <c r="A22" s="81" t="s">
        <v>18</v>
      </c>
      <c r="B22" s="4" t="s">
        <v>15</v>
      </c>
      <c r="C22" s="5"/>
      <c r="D22" s="5"/>
      <c r="E22" s="5"/>
    </row>
    <row r="23" spans="1:5" ht="13.5">
      <c r="A23" s="81"/>
      <c r="B23" s="4" t="s">
        <v>16</v>
      </c>
      <c r="C23" s="5"/>
      <c r="D23" s="5"/>
      <c r="E23" s="5"/>
    </row>
    <row r="24" spans="1:5" ht="13.5">
      <c r="A24" s="81"/>
      <c r="B24" s="4" t="s">
        <v>31</v>
      </c>
      <c r="C24" s="5"/>
      <c r="D24" s="5"/>
      <c r="E24" s="5"/>
    </row>
    <row r="25" spans="1:5" ht="13.5">
      <c r="A25" s="81"/>
      <c r="B25" s="4" t="s">
        <v>19</v>
      </c>
      <c r="C25" s="5"/>
      <c r="D25" s="5"/>
      <c r="E25" s="5"/>
    </row>
    <row r="26" spans="1:5" ht="13.5">
      <c r="A26" s="20"/>
      <c r="B26" s="34" t="s">
        <v>77</v>
      </c>
      <c r="C26" s="35"/>
      <c r="D26" s="35">
        <f>SUM(D22:D25)</f>
        <v>0</v>
      </c>
      <c r="E26" s="35">
        <f>SUM(E22:E25)</f>
        <v>0</v>
      </c>
    </row>
    <row r="27" spans="1:5" ht="13.5">
      <c r="A27" s="82" t="s">
        <v>20</v>
      </c>
      <c r="B27" s="4" t="s">
        <v>21</v>
      </c>
      <c r="C27" s="5"/>
      <c r="D27" s="5"/>
      <c r="E27" s="5"/>
    </row>
    <row r="28" spans="1:5" ht="13.5">
      <c r="A28" s="82"/>
      <c r="B28" s="4" t="s">
        <v>22</v>
      </c>
      <c r="C28" s="5">
        <v>105</v>
      </c>
      <c r="D28" s="5">
        <v>105</v>
      </c>
      <c r="E28" s="5">
        <v>105</v>
      </c>
    </row>
    <row r="29" spans="1:5" ht="13.5">
      <c r="A29" s="82"/>
      <c r="B29" s="4" t="s">
        <v>23</v>
      </c>
      <c r="C29" s="5"/>
      <c r="D29" s="5"/>
      <c r="E29" s="5">
        <v>7980</v>
      </c>
    </row>
    <row r="30" spans="1:5" ht="13.5">
      <c r="A30" s="82"/>
      <c r="B30" s="4" t="s">
        <v>30</v>
      </c>
      <c r="C30" s="5"/>
      <c r="D30" s="5"/>
      <c r="E30" s="5"/>
    </row>
    <row r="31" spans="1:5" ht="13.5">
      <c r="A31" s="82"/>
      <c r="B31" s="4" t="s">
        <v>28</v>
      </c>
      <c r="C31" s="5"/>
      <c r="D31" s="5"/>
      <c r="E31" s="5"/>
    </row>
    <row r="32" spans="1:5" ht="13.5">
      <c r="A32" s="82"/>
      <c r="B32" s="4" t="s">
        <v>29</v>
      </c>
      <c r="C32" s="5"/>
      <c r="D32" s="5"/>
      <c r="E32" s="5"/>
    </row>
    <row r="33" spans="1:5" ht="13.5">
      <c r="A33" s="82"/>
      <c r="B33" s="4" t="s">
        <v>100</v>
      </c>
      <c r="C33" s="5">
        <v>2250</v>
      </c>
      <c r="D33" s="5"/>
      <c r="E33" s="5"/>
    </row>
    <row r="34" spans="1:5" ht="13.5">
      <c r="A34" s="82"/>
      <c r="B34" s="4" t="s">
        <v>19</v>
      </c>
      <c r="C34" s="5"/>
      <c r="D34" s="5"/>
      <c r="E34" s="5"/>
    </row>
    <row r="35" spans="1:5" ht="13.5">
      <c r="A35" s="3"/>
      <c r="B35" s="34" t="s">
        <v>77</v>
      </c>
      <c r="C35" s="35">
        <f>SUM(C27:C34)</f>
        <v>2355</v>
      </c>
      <c r="D35" s="35">
        <f>SUM(D27:D34)</f>
        <v>105</v>
      </c>
      <c r="E35" s="35">
        <f>SUM(E27:E34)</f>
        <v>8085</v>
      </c>
    </row>
    <row r="36" spans="1:5" ht="13.5">
      <c r="A36" s="3"/>
      <c r="B36" s="24"/>
      <c r="C36" s="5"/>
      <c r="D36" s="5"/>
      <c r="E36" s="5"/>
    </row>
    <row r="37" spans="1:5" ht="13.5" customHeight="1">
      <c r="A37" s="81" t="s">
        <v>26</v>
      </c>
      <c r="B37" s="4" t="s">
        <v>33</v>
      </c>
      <c r="C37" s="5">
        <v>6360</v>
      </c>
      <c r="D37" s="5">
        <v>6360</v>
      </c>
      <c r="E37" s="5">
        <v>6360</v>
      </c>
    </row>
    <row r="38" spans="1:5" ht="13.5">
      <c r="A38" s="81"/>
      <c r="B38" s="4" t="s">
        <v>24</v>
      </c>
      <c r="C38" s="5"/>
      <c r="D38" s="5"/>
      <c r="E38" s="5"/>
    </row>
    <row r="39" spans="1:5" ht="13.5">
      <c r="A39" s="81"/>
      <c r="B39" s="4" t="s">
        <v>25</v>
      </c>
      <c r="C39" s="5"/>
      <c r="D39" s="5"/>
      <c r="E39" s="5"/>
    </row>
    <row r="40" spans="1:5" ht="13.5">
      <c r="A40" s="81"/>
      <c r="B40" s="4" t="s">
        <v>101</v>
      </c>
      <c r="C40" s="5"/>
      <c r="D40" s="5"/>
      <c r="E40" s="5">
        <v>2400</v>
      </c>
    </row>
    <row r="41" spans="1:5" ht="13.5">
      <c r="A41" s="81"/>
      <c r="B41" s="4" t="s">
        <v>19</v>
      </c>
      <c r="C41" s="5"/>
      <c r="D41" s="5"/>
      <c r="E41" s="5"/>
    </row>
    <row r="42" spans="1:5" ht="13.5">
      <c r="A42" s="81"/>
      <c r="B42" s="4" t="s">
        <v>19</v>
      </c>
      <c r="C42" s="5"/>
      <c r="D42" s="5"/>
      <c r="E42" s="5"/>
    </row>
    <row r="43" spans="1:5" ht="13.5">
      <c r="A43" s="16"/>
      <c r="B43" s="34" t="s">
        <v>77</v>
      </c>
      <c r="C43" s="50">
        <f>SUM(C37:C42)</f>
        <v>6360</v>
      </c>
      <c r="D43" s="50">
        <f>SUM(D37:D42)</f>
        <v>6360</v>
      </c>
      <c r="E43" s="50">
        <f>SUM(E37:E42)</f>
        <v>8760</v>
      </c>
    </row>
    <row r="44" spans="1:5" ht="13.5">
      <c r="A44" s="16"/>
      <c r="B44" s="43" t="s">
        <v>78</v>
      </c>
      <c r="C44" s="50">
        <f>SUM(C43,C35,C26,C21,C12)</f>
        <v>26115</v>
      </c>
      <c r="D44" s="50">
        <f>SUM(D43,D35,D26,D21,D12)</f>
        <v>25965</v>
      </c>
      <c r="E44" s="50">
        <f>SUM(E43,E35,E26,E21,E12)</f>
        <v>90945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E44"/>
  <sheetViews>
    <sheetView showZeros="0" workbookViewId="0" topLeftCell="A1">
      <selection activeCell="C25" sqref="C25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9.00390625" style="1" customWidth="1"/>
    <col min="4" max="5" width="9.25390625" style="1" bestFit="1" customWidth="1"/>
    <col min="6" max="16384" width="9.00390625" style="1" customWidth="1"/>
  </cols>
  <sheetData>
    <row r="1" spans="2:5" ht="13.5">
      <c r="B1" s="1" t="s">
        <v>71</v>
      </c>
      <c r="D1" s="1" t="s">
        <v>43</v>
      </c>
      <c r="E1" s="1" t="s">
        <v>113</v>
      </c>
    </row>
    <row r="3" spans="1:5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3.5" customHeight="1">
      <c r="A4" s="81" t="s">
        <v>8</v>
      </c>
      <c r="B4" s="4" t="s">
        <v>4</v>
      </c>
      <c r="C4" s="5">
        <v>6810</v>
      </c>
      <c r="D4" s="5">
        <v>3730</v>
      </c>
      <c r="E4" s="5">
        <v>3470</v>
      </c>
    </row>
    <row r="5" spans="1:5" ht="13.5">
      <c r="A5" s="81"/>
      <c r="B5" s="4" t="s">
        <v>5</v>
      </c>
      <c r="C5" s="5">
        <v>540</v>
      </c>
      <c r="D5" s="5">
        <v>540</v>
      </c>
      <c r="E5" s="5">
        <v>1080</v>
      </c>
    </row>
    <row r="6" spans="1:5" ht="13.5">
      <c r="A6" s="81"/>
      <c r="B6" s="4" t="s">
        <v>6</v>
      </c>
      <c r="C6" s="5"/>
      <c r="D6" s="5"/>
      <c r="E6" s="5"/>
    </row>
    <row r="7" spans="1:5" ht="13.5">
      <c r="A7" s="81"/>
      <c r="B7" s="4" t="s">
        <v>17</v>
      </c>
      <c r="C7" s="5"/>
      <c r="D7" s="5"/>
      <c r="E7" s="5"/>
    </row>
    <row r="8" spans="1:5" ht="13.5">
      <c r="A8" s="81"/>
      <c r="B8" s="4" t="s">
        <v>7</v>
      </c>
      <c r="C8" s="5"/>
      <c r="D8" s="5"/>
      <c r="E8" s="5"/>
    </row>
    <row r="9" spans="1:5" ht="13.5">
      <c r="A9" s="81"/>
      <c r="B9" s="4" t="s">
        <v>19</v>
      </c>
      <c r="C9" s="5"/>
      <c r="D9" s="5"/>
      <c r="E9" s="5"/>
    </row>
    <row r="10" spans="1:5" ht="13.5">
      <c r="A10" s="81"/>
      <c r="B10" s="4" t="s">
        <v>19</v>
      </c>
      <c r="C10" s="5"/>
      <c r="D10" s="5"/>
      <c r="E10" s="5"/>
    </row>
    <row r="11" spans="1:5" ht="13.5">
      <c r="A11" s="81"/>
      <c r="B11" s="4" t="s">
        <v>19</v>
      </c>
      <c r="C11" s="5"/>
      <c r="D11" s="5"/>
      <c r="E11" s="5"/>
    </row>
    <row r="12" spans="1:5" ht="13.5">
      <c r="A12" s="20"/>
      <c r="B12" s="34" t="s">
        <v>77</v>
      </c>
      <c r="C12" s="35">
        <f>SUM(C4:C11)</f>
        <v>7350</v>
      </c>
      <c r="D12" s="35">
        <f>SUM(D4:D11)</f>
        <v>4270</v>
      </c>
      <c r="E12" s="35">
        <f>SUM(E4:E11)</f>
        <v>4550</v>
      </c>
    </row>
    <row r="13" spans="1:5" ht="13.5" customHeight="1">
      <c r="A13" s="81" t="s">
        <v>14</v>
      </c>
      <c r="B13" s="4" t="s">
        <v>9</v>
      </c>
      <c r="C13" s="5"/>
      <c r="D13" s="5"/>
      <c r="E13" s="5"/>
    </row>
    <row r="14" spans="1:5" ht="13.5">
      <c r="A14" s="81"/>
      <c r="B14" s="4" t="s">
        <v>10</v>
      </c>
      <c r="C14" s="5"/>
      <c r="D14" s="5"/>
      <c r="E14" s="5"/>
    </row>
    <row r="15" spans="1:5" ht="13.5">
      <c r="A15" s="81"/>
      <c r="B15" s="4" t="s">
        <v>11</v>
      </c>
      <c r="C15" s="5"/>
      <c r="D15" s="5">
        <v>10000</v>
      </c>
      <c r="E15" s="5"/>
    </row>
    <row r="16" spans="1:5" ht="13.5">
      <c r="A16" s="81"/>
      <c r="B16" s="4" t="s">
        <v>12</v>
      </c>
      <c r="C16" s="32"/>
      <c r="D16" s="32"/>
      <c r="E16" s="32">
        <v>61000</v>
      </c>
    </row>
    <row r="17" spans="1:5" ht="13.5">
      <c r="A17" s="81"/>
      <c r="B17" s="4" t="s">
        <v>13</v>
      </c>
      <c r="C17" s="7">
        <v>1900</v>
      </c>
      <c r="D17" s="7">
        <v>1900</v>
      </c>
      <c r="E17" s="7"/>
    </row>
    <row r="18" spans="1:5" ht="13.5">
      <c r="A18" s="81"/>
      <c r="B18" s="4" t="s">
        <v>19</v>
      </c>
      <c r="C18" s="58"/>
      <c r="D18" s="58"/>
      <c r="E18" s="58"/>
    </row>
    <row r="19" spans="1:5" ht="13.5">
      <c r="A19" s="81"/>
      <c r="B19" s="4" t="s">
        <v>19</v>
      </c>
      <c r="C19" s="5"/>
      <c r="D19" s="5"/>
      <c r="E19" s="5"/>
    </row>
    <row r="20" spans="1:5" ht="13.5">
      <c r="A20" s="81"/>
      <c r="B20" s="4" t="s">
        <v>19</v>
      </c>
      <c r="C20" s="5"/>
      <c r="D20" s="5"/>
      <c r="E20" s="5"/>
    </row>
    <row r="21" spans="1:5" ht="13.5">
      <c r="A21" s="20"/>
      <c r="B21" s="34" t="s">
        <v>77</v>
      </c>
      <c r="C21" s="35">
        <f>SUM(C13:C20)</f>
        <v>1900</v>
      </c>
      <c r="D21" s="35">
        <f>SUM(D13:D20)</f>
        <v>11900</v>
      </c>
      <c r="E21" s="35">
        <f>SUM(E13:E20)</f>
        <v>61000</v>
      </c>
    </row>
    <row r="22" spans="1:5" ht="13.5" customHeight="1">
      <c r="A22" s="81" t="s">
        <v>18</v>
      </c>
      <c r="B22" s="4" t="s">
        <v>15</v>
      </c>
      <c r="C22" s="5">
        <v>9900</v>
      </c>
      <c r="D22" s="5">
        <v>9900</v>
      </c>
      <c r="E22" s="5">
        <v>9900</v>
      </c>
    </row>
    <row r="23" spans="1:5" ht="13.5">
      <c r="A23" s="81"/>
      <c r="B23" s="4" t="s">
        <v>16</v>
      </c>
      <c r="C23" s="5">
        <v>27392</v>
      </c>
      <c r="D23" s="5"/>
      <c r="E23" s="5"/>
    </row>
    <row r="24" spans="1:5" ht="13.5">
      <c r="A24" s="81"/>
      <c r="B24" s="4" t="s">
        <v>88</v>
      </c>
      <c r="C24" s="5">
        <v>1000</v>
      </c>
      <c r="D24" s="5"/>
      <c r="E24" s="5"/>
    </row>
    <row r="25" spans="1:5" ht="13.5">
      <c r="A25" s="81"/>
      <c r="B25" s="4" t="s">
        <v>89</v>
      </c>
      <c r="C25" s="5"/>
      <c r="D25" s="5"/>
      <c r="E25" s="5"/>
    </row>
    <row r="26" spans="1:5" ht="13.5">
      <c r="A26" s="20"/>
      <c r="B26" s="34" t="s">
        <v>77</v>
      </c>
      <c r="C26" s="35">
        <f>SUM(C22:C25)</f>
        <v>38292</v>
      </c>
      <c r="D26" s="35">
        <f>SUM(D22:D25)</f>
        <v>9900</v>
      </c>
      <c r="E26" s="35">
        <f>SUM(E22:E25)</f>
        <v>9900</v>
      </c>
    </row>
    <row r="27" spans="1:5" ht="13.5">
      <c r="A27" s="82" t="s">
        <v>20</v>
      </c>
      <c r="B27" s="4" t="s">
        <v>21</v>
      </c>
      <c r="C27" s="5">
        <v>2000</v>
      </c>
      <c r="D27" s="5">
        <v>2000</v>
      </c>
      <c r="E27" s="5">
        <v>2000</v>
      </c>
    </row>
    <row r="28" spans="1:5" ht="13.5">
      <c r="A28" s="82"/>
      <c r="B28" s="4" t="s">
        <v>22</v>
      </c>
      <c r="C28" s="5">
        <v>450</v>
      </c>
      <c r="D28" s="5">
        <v>450</v>
      </c>
      <c r="E28" s="5">
        <v>900</v>
      </c>
    </row>
    <row r="29" spans="1:5" ht="13.5">
      <c r="A29" s="82"/>
      <c r="B29" s="4" t="s">
        <v>23</v>
      </c>
      <c r="C29" s="5">
        <v>3000</v>
      </c>
      <c r="D29" s="5">
        <v>4000</v>
      </c>
      <c r="E29" s="5">
        <v>2000</v>
      </c>
    </row>
    <row r="30" spans="1:5" ht="13.5">
      <c r="A30" s="82"/>
      <c r="B30" s="4" t="s">
        <v>30</v>
      </c>
      <c r="C30" s="5"/>
      <c r="D30" s="5"/>
      <c r="E30" s="5"/>
    </row>
    <row r="31" spans="1:5" ht="13.5">
      <c r="A31" s="82"/>
      <c r="B31" s="4" t="s">
        <v>28</v>
      </c>
      <c r="C31" s="5"/>
      <c r="D31" s="5"/>
      <c r="E31" s="5"/>
    </row>
    <row r="32" spans="1:5" ht="13.5">
      <c r="A32" s="82"/>
      <c r="B32" s="4" t="s">
        <v>29</v>
      </c>
      <c r="C32" s="5"/>
      <c r="D32" s="5"/>
      <c r="E32" s="5"/>
    </row>
    <row r="33" spans="1:5" ht="13.5">
      <c r="A33" s="82"/>
      <c r="B33" s="4" t="s">
        <v>19</v>
      </c>
      <c r="C33" s="5"/>
      <c r="D33" s="5"/>
      <c r="E33" s="5"/>
    </row>
    <row r="34" spans="1:5" ht="13.5">
      <c r="A34" s="82"/>
      <c r="B34" s="4" t="s">
        <v>19</v>
      </c>
      <c r="C34" s="5"/>
      <c r="D34" s="5"/>
      <c r="E34" s="5"/>
    </row>
    <row r="35" spans="1:5" ht="13.5">
      <c r="A35" s="3"/>
      <c r="B35" s="34" t="s">
        <v>77</v>
      </c>
      <c r="C35" s="35">
        <f>SUM(C27:C34)</f>
        <v>5450</v>
      </c>
      <c r="D35" s="35">
        <f>SUM(D27:D34)</f>
        <v>6450</v>
      </c>
      <c r="E35" s="35">
        <f>SUM(E27:E34)</f>
        <v>4900</v>
      </c>
    </row>
    <row r="36" spans="1:5" ht="13.5">
      <c r="A36" s="3"/>
      <c r="B36" s="24"/>
      <c r="C36" s="5"/>
      <c r="D36" s="5"/>
      <c r="E36" s="5"/>
    </row>
    <row r="37" spans="1:5" ht="13.5" customHeight="1">
      <c r="A37" s="81" t="s">
        <v>26</v>
      </c>
      <c r="B37" s="4" t="s">
        <v>33</v>
      </c>
      <c r="C37" s="5">
        <v>3800</v>
      </c>
      <c r="D37" s="5">
        <v>3800</v>
      </c>
      <c r="E37" s="5">
        <v>3800</v>
      </c>
    </row>
    <row r="38" spans="1:5" ht="13.5">
      <c r="A38" s="81"/>
      <c r="B38" s="4" t="s">
        <v>24</v>
      </c>
      <c r="C38" s="5">
        <v>1500</v>
      </c>
      <c r="D38" s="5">
        <v>1500</v>
      </c>
      <c r="E38" s="5">
        <v>1500</v>
      </c>
    </row>
    <row r="39" spans="1:5" ht="13.5">
      <c r="A39" s="81"/>
      <c r="B39" s="4" t="s">
        <v>25</v>
      </c>
      <c r="C39" s="5"/>
      <c r="D39" s="5"/>
      <c r="E39" s="5"/>
    </row>
    <row r="40" spans="1:5" ht="13.5">
      <c r="A40" s="81"/>
      <c r="B40" s="4" t="s">
        <v>19</v>
      </c>
      <c r="C40" s="5">
        <v>460</v>
      </c>
      <c r="D40" s="5">
        <v>460</v>
      </c>
      <c r="E40" s="5">
        <v>460</v>
      </c>
    </row>
    <row r="41" spans="1:5" ht="13.5">
      <c r="A41" s="81"/>
      <c r="B41" s="4" t="s">
        <v>19</v>
      </c>
      <c r="C41" s="5"/>
      <c r="D41" s="5"/>
      <c r="E41" s="5"/>
    </row>
    <row r="42" spans="1:5" ht="13.5">
      <c r="A42" s="81"/>
      <c r="B42" s="4" t="s">
        <v>19</v>
      </c>
      <c r="C42" s="5"/>
      <c r="D42" s="5"/>
      <c r="E42" s="5"/>
    </row>
    <row r="43" spans="1:5" ht="13.5">
      <c r="A43" s="16"/>
      <c r="B43" s="34" t="s">
        <v>77</v>
      </c>
      <c r="C43" s="50">
        <f>SUM(C37:C42)</f>
        <v>5760</v>
      </c>
      <c r="D43" s="50">
        <f>SUM(D37:D42)</f>
        <v>5760</v>
      </c>
      <c r="E43" s="50">
        <f>SUM(E37:E42)</f>
        <v>5760</v>
      </c>
    </row>
    <row r="44" spans="1:5" ht="13.5">
      <c r="A44" s="16"/>
      <c r="B44" s="43" t="s">
        <v>78</v>
      </c>
      <c r="C44" s="50">
        <f>SUM(C43,C35,C26,C21,C12)</f>
        <v>58752</v>
      </c>
      <c r="D44" s="50">
        <f>SUM(D43,D35,D26,D21,D12)</f>
        <v>38280</v>
      </c>
      <c r="E44" s="50">
        <f>SUM(E43,E35,E26,E21,E12)</f>
        <v>86110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H45"/>
  <sheetViews>
    <sheetView showZeros="0" zoomScale="70" zoomScaleNormal="70" workbookViewId="0" topLeftCell="A4">
      <selection activeCell="C2" sqref="C2"/>
    </sheetView>
  </sheetViews>
  <sheetFormatPr defaultColWidth="9.00390625" defaultRowHeight="13.5"/>
  <cols>
    <col min="1" max="1" width="8.75390625" style="19" customWidth="1"/>
    <col min="2" max="2" width="24.875" style="19" customWidth="1"/>
    <col min="3" max="8" width="11.125" style="19" customWidth="1"/>
    <col min="9" max="16384" width="9.00390625" style="19" customWidth="1"/>
  </cols>
  <sheetData>
    <row r="1" spans="2:8" ht="13.5">
      <c r="B1" s="19" t="s">
        <v>93</v>
      </c>
      <c r="G1" s="92"/>
      <c r="H1" s="92"/>
    </row>
    <row r="3" spans="1:8" s="38" customFormat="1" ht="17.25" customHeight="1">
      <c r="A3" s="33" t="s">
        <v>27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45</v>
      </c>
      <c r="G3" s="33" t="s">
        <v>46</v>
      </c>
      <c r="H3" s="33" t="s">
        <v>47</v>
      </c>
    </row>
    <row r="4" spans="1:8" ht="17.25" customHeight="1">
      <c r="A4" s="91" t="s">
        <v>8</v>
      </c>
      <c r="B4" s="40" t="s">
        <v>4</v>
      </c>
      <c r="C4" s="40">
        <f>MAX('花川中:浜益中'!C4)</f>
        <v>9310</v>
      </c>
      <c r="D4" s="40">
        <f>MAX('花川中:浜益中'!D4)</f>
        <v>4120</v>
      </c>
      <c r="E4" s="40">
        <f>MAX('花川中:浜益中'!E4)</f>
        <v>4570</v>
      </c>
      <c r="F4" s="40">
        <f>MAX('花川中:浜益中'!F4)</f>
        <v>250</v>
      </c>
      <c r="G4" s="40">
        <f>MAX('花川中:浜益中'!G4)</f>
        <v>4120</v>
      </c>
      <c r="H4" s="40">
        <f>MAX('花川中:浜益中'!H4)</f>
        <v>250</v>
      </c>
    </row>
    <row r="5" spans="1:8" ht="17.25" customHeight="1">
      <c r="A5" s="91"/>
      <c r="B5" s="40" t="s">
        <v>5</v>
      </c>
      <c r="C5" s="40">
        <f>MAX('花川中:浜益中'!C5)</f>
        <v>810</v>
      </c>
      <c r="D5" s="40">
        <f>MAX('花川中:浜益中'!D5)</f>
        <v>810</v>
      </c>
      <c r="E5" s="40">
        <f>MAX('花川中:浜益中'!E5)</f>
        <v>1895</v>
      </c>
      <c r="F5" s="40">
        <f>MAX('花川中:浜益中'!F5)</f>
        <v>0</v>
      </c>
      <c r="G5" s="40">
        <f>MAX('花川中:浜益中'!G5)</f>
        <v>810</v>
      </c>
      <c r="H5" s="40">
        <f>MAX('花川中:浜益中'!H5)</f>
        <v>0</v>
      </c>
    </row>
    <row r="6" spans="1:8" ht="17.25" customHeight="1">
      <c r="A6" s="91"/>
      <c r="B6" s="40" t="s">
        <v>6</v>
      </c>
      <c r="C6" s="40">
        <f>MAX('花川中:浜益中'!C6)</f>
        <v>0</v>
      </c>
      <c r="D6" s="40">
        <f>MAX('花川中:浜益中'!D6)</f>
        <v>0</v>
      </c>
      <c r="E6" s="40">
        <f>MAX('花川中:浜益中'!E6)</f>
        <v>0</v>
      </c>
      <c r="F6" s="40">
        <f>MAX('花川中:浜益中'!F6)</f>
        <v>0</v>
      </c>
      <c r="G6" s="40">
        <f>MAX('花川中:浜益中'!G6)</f>
        <v>0</v>
      </c>
      <c r="H6" s="40">
        <f>MAX('花川中:浜益中'!H6)</f>
        <v>0</v>
      </c>
    </row>
    <row r="7" spans="1:8" ht="17.25" customHeight="1">
      <c r="A7" s="91"/>
      <c r="B7" s="40" t="s">
        <v>17</v>
      </c>
      <c r="C7" s="40">
        <f>MAX('花川中:浜益中'!C7)</f>
        <v>8260</v>
      </c>
      <c r="D7" s="40">
        <f>MAX('花川中:浜益中'!D7)</f>
        <v>4700</v>
      </c>
      <c r="E7" s="40">
        <f>MAX('花川中:浜益中'!E7)</f>
        <v>4290</v>
      </c>
      <c r="F7" s="40">
        <f>MAX('花川中:浜益中'!F7)</f>
        <v>2200</v>
      </c>
      <c r="G7" s="40">
        <f>MAX('花川中:浜益中'!G7)</f>
        <v>0</v>
      </c>
      <c r="H7" s="40">
        <f>MAX('花川中:浜益中'!H7)</f>
        <v>0</v>
      </c>
    </row>
    <row r="8" spans="1:8" ht="17.25" customHeight="1">
      <c r="A8" s="91"/>
      <c r="B8" s="40" t="s">
        <v>7</v>
      </c>
      <c r="C8" s="40">
        <f>MAX('花川中:浜益中'!C8)</f>
        <v>3750</v>
      </c>
      <c r="D8" s="40">
        <f>MAX('花川中:浜益中'!D8)</f>
        <v>6770</v>
      </c>
      <c r="E8" s="40">
        <f>MAX('花川中:浜益中'!E8)</f>
        <v>5070</v>
      </c>
      <c r="F8" s="40">
        <f>MAX('花川中:浜益中'!F8)</f>
        <v>7000</v>
      </c>
      <c r="G8" s="40">
        <f>MAX('花川中:浜益中'!G8)</f>
        <v>4710</v>
      </c>
      <c r="H8" s="40">
        <f>MAX('花川中:浜益中'!H8)</f>
        <v>2670</v>
      </c>
    </row>
    <row r="9" spans="1:8" ht="17.25" customHeight="1">
      <c r="A9" s="91"/>
      <c r="B9" s="40" t="s">
        <v>95</v>
      </c>
      <c r="C9" s="40">
        <f>MAX('花川中:浜益中'!C9)</f>
        <v>1362</v>
      </c>
      <c r="D9" s="40">
        <f>MAX('花川中:浜益中'!D9)</f>
        <v>591</v>
      </c>
      <c r="E9" s="40">
        <f>MAX('花川中:浜益中'!E9)</f>
        <v>591</v>
      </c>
      <c r="F9" s="40">
        <f>MAX('花川中:浜益中'!F9)</f>
        <v>120</v>
      </c>
      <c r="G9" s="40">
        <f>MAX('花川中:浜益中'!G9)</f>
        <v>0</v>
      </c>
      <c r="H9" s="40">
        <f>MAX('花川中:浜益中'!H9)</f>
        <v>0</v>
      </c>
    </row>
    <row r="10" spans="1:8" ht="17.25" customHeight="1">
      <c r="A10" s="91"/>
      <c r="B10" s="40" t="s">
        <v>19</v>
      </c>
      <c r="C10" s="40">
        <f>MAX('花川中:浜益中'!C10)</f>
        <v>0</v>
      </c>
      <c r="D10" s="40">
        <f>MAX('花川中:浜益中'!D10)</f>
        <v>0</v>
      </c>
      <c r="E10" s="40">
        <f>MAX('花川中:浜益中'!E10)</f>
        <v>0</v>
      </c>
      <c r="F10" s="40">
        <f>MAX('花川中:浜益中'!F10)</f>
        <v>0</v>
      </c>
      <c r="G10" s="40">
        <f>MAX('花川中:浜益中'!G10)</f>
        <v>0</v>
      </c>
      <c r="H10" s="40">
        <f>MAX('花川中:浜益中'!H10)</f>
        <v>0</v>
      </c>
    </row>
    <row r="11" spans="1:8" ht="17.25" customHeight="1">
      <c r="A11" s="91"/>
      <c r="B11" s="40" t="s">
        <v>19</v>
      </c>
      <c r="C11" s="40">
        <f>MAX('花川中:浜益中'!C11)</f>
        <v>0</v>
      </c>
      <c r="D11" s="40">
        <f>MAX('花川中:浜益中'!D11)</f>
        <v>0</v>
      </c>
      <c r="E11" s="40">
        <f>MAX('花川中:浜益中'!E11)</f>
        <v>0</v>
      </c>
      <c r="F11" s="40">
        <f>MAX('花川中:浜益中'!F11)</f>
        <v>0</v>
      </c>
      <c r="G11" s="40">
        <f>MAX('花川中:浜益中'!G11)</f>
        <v>0</v>
      </c>
      <c r="H11" s="40">
        <f>MAX('花川中:浜益中'!H11)</f>
        <v>0</v>
      </c>
    </row>
    <row r="12" spans="1:8" ht="17.25" customHeight="1">
      <c r="A12" s="39"/>
      <c r="B12" s="45" t="s">
        <v>77</v>
      </c>
      <c r="C12" s="46">
        <f>MAX('花川中:浜益中'!C12)</f>
        <v>18190</v>
      </c>
      <c r="D12" s="46">
        <f>MAX('花川中:浜益中'!D12)</f>
        <v>11200</v>
      </c>
      <c r="E12" s="46">
        <f>MAX('花川中:浜益中'!E12)</f>
        <v>9510</v>
      </c>
      <c r="F12" s="46">
        <f>MAX('花川中:浜益中'!F12)</f>
        <v>7000</v>
      </c>
      <c r="G12" s="46">
        <f>MAX('花川中:浜益中'!G12)</f>
        <v>9640</v>
      </c>
      <c r="H12" s="46">
        <f>MAX('花川中:浜益中'!H12)</f>
        <v>2920</v>
      </c>
    </row>
    <row r="13" spans="1:8" ht="17.25" customHeight="1">
      <c r="A13" s="91" t="s">
        <v>14</v>
      </c>
      <c r="B13" s="40" t="s">
        <v>9</v>
      </c>
      <c r="C13" s="40">
        <f>MAX('花川中:浜益中'!C13)</f>
        <v>600</v>
      </c>
      <c r="D13" s="40">
        <f>MAX('花川中:浜益中'!D13)</f>
        <v>600</v>
      </c>
      <c r="E13" s="40">
        <f>MAX('花川中:浜益中'!E13)</f>
        <v>600</v>
      </c>
      <c r="F13" s="40">
        <f>MAX('花川中:浜益中'!F13)</f>
        <v>600</v>
      </c>
      <c r="G13" s="40">
        <f>MAX('花川中:浜益中'!G13)</f>
        <v>0</v>
      </c>
      <c r="H13" s="40">
        <f>MAX('花川中:浜益中'!H13)</f>
        <v>0</v>
      </c>
    </row>
    <row r="14" spans="1:8" ht="17.25" customHeight="1">
      <c r="A14" s="91"/>
      <c r="B14" s="40" t="s">
        <v>10</v>
      </c>
      <c r="C14" s="40">
        <f>MAX('花川中:浜益中'!C14)</f>
        <v>3670</v>
      </c>
      <c r="D14" s="40">
        <f>MAX('花川中:浜益中'!D14)</f>
        <v>0</v>
      </c>
      <c r="E14" s="40">
        <f>MAX('花川中:浜益中'!E14)</f>
        <v>0</v>
      </c>
      <c r="F14" s="40">
        <f>MAX('花川中:浜益中'!F14)</f>
        <v>2400</v>
      </c>
      <c r="G14" s="40">
        <f>MAX('花川中:浜益中'!G14)</f>
        <v>0</v>
      </c>
      <c r="H14" s="40">
        <f>MAX('花川中:浜益中'!H14)</f>
        <v>0</v>
      </c>
    </row>
    <row r="15" spans="1:8" ht="17.25" customHeight="1">
      <c r="A15" s="91"/>
      <c r="B15" s="40" t="s">
        <v>49</v>
      </c>
      <c r="C15" s="40">
        <f>MAX('花川中:浜益中'!C15)</f>
        <v>1500</v>
      </c>
      <c r="D15" s="40">
        <f>MAX('花川中:浜益中'!D15)</f>
        <v>15000</v>
      </c>
      <c r="E15" s="40">
        <f>MAX('花川中:浜益中'!E15)</f>
        <v>0</v>
      </c>
      <c r="F15" s="40">
        <f>MAX('花川中:浜益中'!F15)</f>
        <v>0</v>
      </c>
      <c r="G15" s="40">
        <f>MAX('花川中:浜益中'!G15)</f>
        <v>8240</v>
      </c>
      <c r="H15" s="40">
        <f>MAX('花川中:浜益中'!H15)</f>
        <v>0</v>
      </c>
    </row>
    <row r="16" spans="1:8" ht="17.25" customHeight="1">
      <c r="A16" s="91"/>
      <c r="B16" s="40" t="s">
        <v>50</v>
      </c>
      <c r="C16" s="40">
        <f>MAX('花川中:浜益中'!C16)</f>
        <v>0</v>
      </c>
      <c r="D16" s="40">
        <f>MAX('花川中:浜益中'!D16)</f>
        <v>0</v>
      </c>
      <c r="E16" s="40">
        <f>MAX('花川中:浜益中'!E16)</f>
        <v>63641</v>
      </c>
      <c r="F16" s="40">
        <f>MAX('花川中:浜益中'!F16)</f>
        <v>0</v>
      </c>
      <c r="G16" s="40">
        <f>MAX('花川中:浜益中'!G16)</f>
        <v>0</v>
      </c>
      <c r="H16" s="40">
        <f>MAX('花川中:浜益中'!H16)</f>
        <v>63641</v>
      </c>
    </row>
    <row r="17" spans="1:8" ht="17.25" customHeight="1">
      <c r="A17" s="91"/>
      <c r="B17" s="36" t="s">
        <v>13</v>
      </c>
      <c r="C17" s="40">
        <f>MAX('花川中:浜益中'!C17)</f>
        <v>4000</v>
      </c>
      <c r="D17" s="40">
        <f>MAX('花川中:浜益中'!D17)</f>
        <v>4000</v>
      </c>
      <c r="E17" s="40">
        <f>MAX('花川中:浜益中'!E17)</f>
        <v>4000</v>
      </c>
      <c r="F17" s="40">
        <f>MAX('花川中:浜益中'!F17)</f>
        <v>0</v>
      </c>
      <c r="G17" s="40">
        <f>MAX('花川中:浜益中'!G17)</f>
        <v>0</v>
      </c>
      <c r="H17" s="40">
        <f>MAX('花川中:浜益中'!H17)</f>
        <v>0</v>
      </c>
    </row>
    <row r="18" spans="1:8" ht="17.25" customHeight="1">
      <c r="A18" s="91"/>
      <c r="B18" s="40" t="s">
        <v>19</v>
      </c>
      <c r="C18" s="40">
        <f>MAX('花川中:浜益中'!C18)</f>
        <v>0</v>
      </c>
      <c r="D18" s="40">
        <f>MAX('花川中:浜益中'!D18)</f>
        <v>0</v>
      </c>
      <c r="E18" s="40">
        <f>MAX('花川中:浜益中'!E18)</f>
        <v>0</v>
      </c>
      <c r="F18" s="40">
        <f>MAX('花川中:浜益中'!F18)</f>
        <v>0</v>
      </c>
      <c r="G18" s="40">
        <f>MAX('花川中:浜益中'!G18)</f>
        <v>0</v>
      </c>
      <c r="H18" s="40">
        <f>MAX('花川中:浜益中'!H18)</f>
        <v>0</v>
      </c>
    </row>
    <row r="19" spans="1:8" ht="17.25" customHeight="1">
      <c r="A19" s="91"/>
      <c r="B19" s="40" t="s">
        <v>19</v>
      </c>
      <c r="C19" s="40">
        <f>MAX('花川中:浜益中'!C19)</f>
        <v>0</v>
      </c>
      <c r="D19" s="40">
        <f>MAX('花川中:浜益中'!D19)</f>
        <v>0</v>
      </c>
      <c r="E19" s="40">
        <f>MAX('花川中:浜益中'!E19)</f>
        <v>0</v>
      </c>
      <c r="F19" s="40">
        <f>MAX('花川中:浜益中'!F19)</f>
        <v>0</v>
      </c>
      <c r="G19" s="40">
        <f>MAX('花川中:浜益中'!G19)</f>
        <v>0</v>
      </c>
      <c r="H19" s="40">
        <f>MAX('花川中:浜益中'!H19)</f>
        <v>0</v>
      </c>
    </row>
    <row r="20" spans="1:8" ht="17.25" customHeight="1">
      <c r="A20" s="91"/>
      <c r="B20" s="40" t="s">
        <v>19</v>
      </c>
      <c r="C20" s="40">
        <f>MAX('花川中:浜益中'!C20)</f>
        <v>0</v>
      </c>
      <c r="D20" s="40">
        <f>MAX('花川中:浜益中'!D20)</f>
        <v>0</v>
      </c>
      <c r="E20" s="40">
        <f>MAX('花川中:浜益中'!E20)</f>
        <v>0</v>
      </c>
      <c r="F20" s="40">
        <f>MAX('花川中:浜益中'!F20)</f>
        <v>0</v>
      </c>
      <c r="G20" s="40">
        <f>MAX('花川中:浜益中'!G20)</f>
        <v>0</v>
      </c>
      <c r="H20" s="40">
        <f>MAX('花川中:浜益中'!H20)</f>
        <v>0</v>
      </c>
    </row>
    <row r="21" spans="1:8" ht="17.25" customHeight="1">
      <c r="A21" s="39"/>
      <c r="B21" s="45" t="s">
        <v>77</v>
      </c>
      <c r="C21" s="46">
        <f>MAX('花川中:浜益中'!C21)</f>
        <v>5200</v>
      </c>
      <c r="D21" s="46">
        <f>MAX('花川中:浜益中'!D21)</f>
        <v>15000</v>
      </c>
      <c r="E21" s="46">
        <f>MAX('花川中:浜益中'!E21)</f>
        <v>66500</v>
      </c>
      <c r="F21" s="46">
        <f>MAX('花川中:浜益中'!F21)</f>
        <v>2400</v>
      </c>
      <c r="G21" s="46">
        <f>MAX('花川中:浜益中'!G21)</f>
        <v>8240</v>
      </c>
      <c r="H21" s="46">
        <f>MAX('花川中:浜益中'!H21)</f>
        <v>63641</v>
      </c>
    </row>
    <row r="22" spans="1:8" ht="17.25" customHeight="1">
      <c r="A22" s="91" t="s">
        <v>18</v>
      </c>
      <c r="B22" s="40" t="s">
        <v>51</v>
      </c>
      <c r="C22" s="40">
        <f>MAX('花川中:浜益中'!C22)</f>
        <v>17850</v>
      </c>
      <c r="D22" s="40">
        <f>MAX('花川中:浜益中'!D22)</f>
        <v>9900</v>
      </c>
      <c r="E22" s="40">
        <f>MAX('花川中:浜益中'!E22)</f>
        <v>9900</v>
      </c>
      <c r="F22" s="40">
        <f>MAX('花川中:浜益中'!F22)</f>
        <v>15435</v>
      </c>
      <c r="G22" s="40">
        <f>MAX('花川中:浜益中'!G22)</f>
        <v>0</v>
      </c>
      <c r="H22" s="40">
        <f>MAX('花川中:浜益中'!H22)</f>
        <v>0</v>
      </c>
    </row>
    <row r="23" spans="1:8" ht="17.25" customHeight="1">
      <c r="A23" s="91"/>
      <c r="B23" s="40" t="s">
        <v>94</v>
      </c>
      <c r="C23" s="40">
        <f>MAX('花川中:浜益中'!C23)</f>
        <v>45962</v>
      </c>
      <c r="D23" s="40">
        <f>MAX('花川中:浜益中'!D23)</f>
        <v>0</v>
      </c>
      <c r="E23" s="40">
        <f>MAX('花川中:浜益中'!E23)</f>
        <v>0</v>
      </c>
      <c r="F23" s="40">
        <f>MAX('花川中:浜益中'!F23)</f>
        <v>41031</v>
      </c>
      <c r="G23" s="40">
        <f>MAX('花川中:浜益中'!G23)</f>
        <v>0</v>
      </c>
      <c r="H23" s="40">
        <f>MAX('花川中:浜益中'!H23)</f>
        <v>0</v>
      </c>
    </row>
    <row r="24" spans="1:8" ht="17.25" customHeight="1">
      <c r="A24" s="91"/>
      <c r="B24" s="40"/>
      <c r="C24" s="40">
        <f>MAX('花川中:浜益中'!C24)</f>
        <v>1000</v>
      </c>
      <c r="D24" s="40">
        <f>MAX('花川中:浜益中'!D24)</f>
        <v>0</v>
      </c>
      <c r="E24" s="40">
        <f>MAX('花川中:浜益中'!E24)</f>
        <v>0</v>
      </c>
      <c r="F24" s="40">
        <f>MAX('花川中:浜益中'!F24)</f>
        <v>0</v>
      </c>
      <c r="G24" s="40">
        <f>MAX('花川中:浜益中'!G24)</f>
        <v>0</v>
      </c>
      <c r="H24" s="40">
        <f>MAX('花川中:浜益中'!H24)</f>
        <v>0</v>
      </c>
    </row>
    <row r="25" spans="1:8" ht="17.25" customHeight="1">
      <c r="A25" s="91"/>
      <c r="B25" s="40" t="s">
        <v>31</v>
      </c>
      <c r="C25" s="40">
        <f>MAX('花川中:浜益中'!C25)</f>
        <v>210</v>
      </c>
      <c r="D25" s="40">
        <f>MAX('花川中:浜益中'!D25)</f>
        <v>0</v>
      </c>
      <c r="E25" s="40">
        <f>MAX('花川中:浜益中'!E25)</f>
        <v>0</v>
      </c>
      <c r="F25" s="40">
        <f>MAX('花川中:浜益中'!F25)</f>
        <v>92</v>
      </c>
      <c r="G25" s="40">
        <f>MAX('花川中:浜益中'!G25)</f>
        <v>0</v>
      </c>
      <c r="H25" s="40">
        <f>MAX('花川中:浜益中'!H25)</f>
        <v>0</v>
      </c>
    </row>
    <row r="26" spans="1:8" ht="17.25" customHeight="1">
      <c r="A26" s="39"/>
      <c r="B26" s="45" t="s">
        <v>77</v>
      </c>
      <c r="C26" s="46">
        <f>MAX('花川中:浜益中'!C26)</f>
        <v>63444</v>
      </c>
      <c r="D26" s="46">
        <f>MAX('花川中:浜益中'!D26)</f>
        <v>9900</v>
      </c>
      <c r="E26" s="46">
        <f>MAX('花川中:浜益中'!E26)</f>
        <v>9900</v>
      </c>
      <c r="F26" s="46">
        <f>MAX('花川中:浜益中'!F26)</f>
        <v>56558</v>
      </c>
      <c r="G26" s="46">
        <f>MAX('花川中:浜益中'!G26)</f>
        <v>0</v>
      </c>
      <c r="H26" s="46">
        <f>MAX('花川中:浜益中'!H26)</f>
        <v>0</v>
      </c>
    </row>
    <row r="27" spans="1:8" ht="17.25" customHeight="1">
      <c r="A27" s="91" t="s">
        <v>20</v>
      </c>
      <c r="B27" s="40" t="s">
        <v>21</v>
      </c>
      <c r="C27" s="40">
        <f>MAX('花川中:浜益中'!C27)</f>
        <v>2800</v>
      </c>
      <c r="D27" s="40">
        <f>MAX('花川中:浜益中'!D27)</f>
        <v>2800</v>
      </c>
      <c r="E27" s="40">
        <f>MAX('花川中:浜益中'!E27)</f>
        <v>2800</v>
      </c>
      <c r="F27" s="40">
        <f>MAX('花川中:浜益中'!F27)</f>
        <v>2400</v>
      </c>
      <c r="G27" s="40">
        <f>MAX('花川中:浜益中'!G27)</f>
        <v>2400</v>
      </c>
      <c r="H27" s="40">
        <f>MAX('花川中:浜益中'!H27)</f>
        <v>2400</v>
      </c>
    </row>
    <row r="28" spans="1:8" ht="17.25" customHeight="1">
      <c r="A28" s="91"/>
      <c r="B28" s="40" t="s">
        <v>22</v>
      </c>
      <c r="C28" s="40">
        <f>MAX('花川中:浜益中'!C28)</f>
        <v>450</v>
      </c>
      <c r="D28" s="40">
        <f>MAX('花川中:浜益中'!D28)</f>
        <v>450</v>
      </c>
      <c r="E28" s="40">
        <f>MAX('花川中:浜益中'!E28)</f>
        <v>900</v>
      </c>
      <c r="F28" s="40">
        <f>MAX('花川中:浜益中'!F28)</f>
        <v>350</v>
      </c>
      <c r="G28" s="40">
        <f>MAX('花川中:浜益中'!G28)</f>
        <v>350</v>
      </c>
      <c r="H28" s="40">
        <f>MAX('花川中:浜益中'!H28)</f>
        <v>350</v>
      </c>
    </row>
    <row r="29" spans="1:8" ht="17.25" customHeight="1">
      <c r="A29" s="91"/>
      <c r="B29" s="40" t="s">
        <v>23</v>
      </c>
      <c r="C29" s="40">
        <f>MAX('花川中:浜益中'!C29)</f>
        <v>3000</v>
      </c>
      <c r="D29" s="40">
        <f>MAX('花川中:浜益中'!D29)</f>
        <v>4000</v>
      </c>
      <c r="E29" s="40">
        <f>MAX('花川中:浜益中'!E29)</f>
        <v>7980</v>
      </c>
      <c r="F29" s="40">
        <f>MAX('花川中:浜益中'!F29)</f>
        <v>0</v>
      </c>
      <c r="G29" s="40">
        <f>MAX('花川中:浜益中'!G29)</f>
        <v>0</v>
      </c>
      <c r="H29" s="40">
        <f>MAX('花川中:浜益中'!H29)</f>
        <v>7700</v>
      </c>
    </row>
    <row r="30" spans="1:8" ht="17.25" customHeight="1">
      <c r="A30" s="91"/>
      <c r="B30" s="40" t="s">
        <v>30</v>
      </c>
      <c r="C30" s="40">
        <f>MAX('花川中:浜益中'!C30)</f>
        <v>320</v>
      </c>
      <c r="D30" s="40">
        <f>MAX('花川中:浜益中'!D30)</f>
        <v>320</v>
      </c>
      <c r="E30" s="40">
        <f>MAX('花川中:浜益中'!E30)</f>
        <v>320</v>
      </c>
      <c r="F30" s="40">
        <f>MAX('花川中:浜益中'!F30)</f>
        <v>253</v>
      </c>
      <c r="G30" s="40">
        <f>MAX('花川中:浜益中'!G30)</f>
        <v>253</v>
      </c>
      <c r="H30" s="40">
        <f>MAX('花川中:浜益中'!H30)</f>
        <v>253</v>
      </c>
    </row>
    <row r="31" spans="1:8" ht="17.25" customHeight="1">
      <c r="A31" s="91"/>
      <c r="B31" s="40" t="s">
        <v>28</v>
      </c>
      <c r="C31" s="40">
        <f>MAX('花川中:浜益中'!C31)</f>
        <v>420</v>
      </c>
      <c r="D31" s="40">
        <f>MAX('花川中:浜益中'!D31)</f>
        <v>420</v>
      </c>
      <c r="E31" s="40">
        <f>MAX('花川中:浜益中'!E31)</f>
        <v>420</v>
      </c>
      <c r="F31" s="40">
        <f>MAX('花川中:浜益中'!F31)</f>
        <v>420</v>
      </c>
      <c r="G31" s="40">
        <f>MAX('花川中:浜益中'!G31)</f>
        <v>420</v>
      </c>
      <c r="H31" s="40">
        <f>MAX('花川中:浜益中'!H31)</f>
        <v>420</v>
      </c>
    </row>
    <row r="32" spans="1:8" ht="17.25" customHeight="1">
      <c r="A32" s="91"/>
      <c r="B32" s="40" t="s">
        <v>29</v>
      </c>
      <c r="C32" s="40">
        <f>MAX('花川中:浜益中'!C32)</f>
        <v>0</v>
      </c>
      <c r="D32" s="40">
        <f>MAX('花川中:浜益中'!D32)</f>
        <v>0</v>
      </c>
      <c r="E32" s="40">
        <f>MAX('花川中:浜益中'!E32)</f>
        <v>0</v>
      </c>
      <c r="F32" s="40">
        <f>MAX('花川中:浜益中'!F32)</f>
        <v>0</v>
      </c>
      <c r="G32" s="40">
        <f>MAX('花川中:浜益中'!G32)</f>
        <v>0</v>
      </c>
      <c r="H32" s="40">
        <f>MAX('花川中:浜益中'!H32)</f>
        <v>0</v>
      </c>
    </row>
    <row r="33" spans="1:8" ht="17.25" customHeight="1">
      <c r="A33" s="91"/>
      <c r="B33" s="40" t="s">
        <v>54</v>
      </c>
      <c r="C33" s="40">
        <f>MAX('花川中:浜益中'!C33)</f>
        <v>2250</v>
      </c>
      <c r="D33" s="40">
        <f>MAX('花川中:浜益中'!D33)</f>
        <v>0</v>
      </c>
      <c r="E33" s="40">
        <f>MAX('花川中:浜益中'!E33)</f>
        <v>1500</v>
      </c>
      <c r="F33" s="40">
        <f>MAX('花川中:浜益中'!F33)</f>
        <v>0</v>
      </c>
      <c r="G33" s="40">
        <f>MAX('花川中:浜益中'!G33)</f>
        <v>0</v>
      </c>
      <c r="H33" s="40">
        <f>MAX('花川中:浜益中'!H33)</f>
        <v>1500</v>
      </c>
    </row>
    <row r="34" spans="1:8" ht="17.25" customHeight="1">
      <c r="A34" s="91"/>
      <c r="B34" s="40" t="s">
        <v>19</v>
      </c>
      <c r="C34" s="40">
        <f>MAX('花川中:浜益中'!C34)</f>
        <v>0</v>
      </c>
      <c r="D34" s="40">
        <f>MAX('花川中:浜益中'!D34)</f>
        <v>0</v>
      </c>
      <c r="E34" s="40">
        <f>MAX('花川中:浜益中'!E34)</f>
        <v>0</v>
      </c>
      <c r="F34" s="40">
        <f>MAX('花川中:浜益中'!F34)</f>
        <v>0</v>
      </c>
      <c r="G34" s="40">
        <f>MAX('花川中:浜益中'!G34)</f>
        <v>0</v>
      </c>
      <c r="H34" s="40">
        <f>MAX('花川中:浜益中'!H34)</f>
        <v>0</v>
      </c>
    </row>
    <row r="35" spans="1:8" ht="17.25" customHeight="1">
      <c r="A35" s="39"/>
      <c r="B35" s="45" t="s">
        <v>77</v>
      </c>
      <c r="C35" s="46">
        <f>MAX('花川中:浜益中'!C35)</f>
        <v>5450</v>
      </c>
      <c r="D35" s="46">
        <f>MAX('花川中:浜益中'!D35)</f>
        <v>6450</v>
      </c>
      <c r="E35" s="46">
        <f>MAX('花川中:浜益中'!E35)</f>
        <v>12623</v>
      </c>
      <c r="F35" s="46">
        <f>MAX('花川中:浜益中'!F35)</f>
        <v>3423</v>
      </c>
      <c r="G35" s="46">
        <f>MAX('花川中:浜益中'!G35)</f>
        <v>3423</v>
      </c>
      <c r="H35" s="46">
        <f>MAX('花川中:浜益中'!H35)</f>
        <v>12623</v>
      </c>
    </row>
    <row r="36" spans="1:8" ht="17.25" customHeight="1">
      <c r="A36" s="39"/>
      <c r="B36" s="41"/>
      <c r="C36" s="40">
        <f>MAX('花川中:浜益中'!C36)</f>
        <v>0</v>
      </c>
      <c r="D36" s="40">
        <f>MAX('花川中:浜益中'!D36)</f>
        <v>0</v>
      </c>
      <c r="E36" s="40">
        <f>MAX('花川中:浜益中'!E36)</f>
        <v>0</v>
      </c>
      <c r="F36" s="40">
        <f>MAX('花川中:浜益中'!F36)</f>
        <v>0</v>
      </c>
      <c r="G36" s="40">
        <f>MAX('花川中:浜益中'!G36)</f>
        <v>0</v>
      </c>
      <c r="H36" s="40">
        <f>MAX('花川中:浜益中'!H36)</f>
        <v>0</v>
      </c>
    </row>
    <row r="37" spans="1:8" ht="17.25" customHeight="1">
      <c r="A37" s="91" t="s">
        <v>26</v>
      </c>
      <c r="B37" s="40" t="s">
        <v>33</v>
      </c>
      <c r="C37" s="40">
        <f>MAX('花川中:浜益中'!C37)</f>
        <v>6600</v>
      </c>
      <c r="D37" s="40">
        <f>MAX('花川中:浜益中'!D37)</f>
        <v>6600</v>
      </c>
      <c r="E37" s="40">
        <f>MAX('花川中:浜益中'!E37)</f>
        <v>6600</v>
      </c>
      <c r="F37" s="40">
        <f>MAX('花川中:浜益中'!F37)</f>
        <v>2800</v>
      </c>
      <c r="G37" s="40">
        <f>MAX('花川中:浜益中'!G37)</f>
        <v>2400</v>
      </c>
      <c r="H37" s="40">
        <f>MAX('花川中:浜益中'!H37)</f>
        <v>2400</v>
      </c>
    </row>
    <row r="38" spans="1:8" ht="17.25" customHeight="1">
      <c r="A38" s="91"/>
      <c r="B38" s="40" t="s">
        <v>24</v>
      </c>
      <c r="C38" s="40">
        <f>MAX('花川中:浜益中'!C38)</f>
        <v>5600</v>
      </c>
      <c r="D38" s="40">
        <f>MAX('花川中:浜益中'!D38)</f>
        <v>5600</v>
      </c>
      <c r="E38" s="40">
        <f>MAX('花川中:浜益中'!E38)</f>
        <v>5600</v>
      </c>
      <c r="F38" s="40">
        <f>MAX('花川中:浜益中'!F38)</f>
        <v>2500</v>
      </c>
      <c r="G38" s="40">
        <f>MAX('花川中:浜益中'!G38)</f>
        <v>1950</v>
      </c>
      <c r="H38" s="40">
        <f>MAX('花川中:浜益中'!H38)</f>
        <v>1950</v>
      </c>
    </row>
    <row r="39" spans="1:8" ht="17.25" customHeight="1">
      <c r="A39" s="91"/>
      <c r="B39" s="40" t="s">
        <v>25</v>
      </c>
      <c r="C39" s="40">
        <f>MAX('花川中:浜益中'!C39)</f>
        <v>0</v>
      </c>
      <c r="D39" s="40">
        <f>MAX('花川中:浜益中'!D39)</f>
        <v>0</v>
      </c>
      <c r="E39" s="40">
        <f>MAX('花川中:浜益中'!E39)</f>
        <v>0</v>
      </c>
      <c r="F39" s="40">
        <f>MAX('花川中:浜益中'!F39)</f>
        <v>0</v>
      </c>
      <c r="G39" s="40">
        <f>MAX('花川中:浜益中'!G39)</f>
        <v>0</v>
      </c>
      <c r="H39" s="40">
        <f>MAX('花川中:浜益中'!H39)</f>
        <v>0</v>
      </c>
    </row>
    <row r="40" spans="1:8" ht="17.25" customHeight="1">
      <c r="A40" s="91"/>
      <c r="B40" s="40" t="s">
        <v>55</v>
      </c>
      <c r="C40" s="40">
        <f>MAX('花川中:浜益中'!C40)</f>
        <v>500</v>
      </c>
      <c r="D40" s="40">
        <f>MAX('花川中:浜益中'!D40)</f>
        <v>500</v>
      </c>
      <c r="E40" s="40">
        <f>MAX('花川中:浜益中'!E40)</f>
        <v>2400</v>
      </c>
      <c r="F40" s="40">
        <f>MAX('花川中:浜益中'!F40)</f>
        <v>300</v>
      </c>
      <c r="G40" s="40">
        <f>MAX('花川中:浜益中'!G40)</f>
        <v>300</v>
      </c>
      <c r="H40" s="40">
        <f>MAX('花川中:浜益中'!H40)</f>
        <v>300</v>
      </c>
    </row>
    <row r="41" spans="1:8" ht="17.25" customHeight="1">
      <c r="A41" s="91"/>
      <c r="B41" s="40" t="s">
        <v>56</v>
      </c>
      <c r="C41" s="40">
        <f>MAX('花川中:浜益中'!C41)</f>
        <v>860</v>
      </c>
      <c r="D41" s="40">
        <f>MAX('花川中:浜益中'!D41)</f>
        <v>860</v>
      </c>
      <c r="E41" s="40">
        <f>MAX('花川中:浜益中'!E41)</f>
        <v>860</v>
      </c>
      <c r="F41" s="40">
        <f>MAX('花川中:浜益中'!F41)</f>
        <v>460</v>
      </c>
      <c r="G41" s="40">
        <f>MAX('花川中:浜益中'!G41)</f>
        <v>460</v>
      </c>
      <c r="H41" s="40">
        <f>MAX('花川中:浜益中'!H41)</f>
        <v>460</v>
      </c>
    </row>
    <row r="42" spans="1:8" ht="17.25" customHeight="1">
      <c r="A42" s="91"/>
      <c r="B42" s="40" t="s">
        <v>19</v>
      </c>
      <c r="C42" s="40">
        <f>MAX('花川中:浜益中'!C42)</f>
        <v>0</v>
      </c>
      <c r="D42" s="40">
        <f>MAX('花川中:浜益中'!D42)</f>
        <v>0</v>
      </c>
      <c r="E42" s="40">
        <f>MAX('花川中:浜益中'!E42)</f>
        <v>1720</v>
      </c>
      <c r="F42" s="40">
        <f>MAX('花川中:浜益中'!F42)</f>
        <v>0</v>
      </c>
      <c r="G42" s="40">
        <f>MAX('花川中:浜益中'!G42)</f>
        <v>0</v>
      </c>
      <c r="H42" s="40">
        <f>MAX('花川中:浜益中'!H42)</f>
        <v>0</v>
      </c>
    </row>
    <row r="43" spans="2:8" ht="13.5">
      <c r="B43" s="45" t="s">
        <v>77</v>
      </c>
      <c r="C43" s="46">
        <f>MAX('花川中:浜益中'!C43)</f>
        <v>9800</v>
      </c>
      <c r="D43" s="46">
        <f>MAX('花川中:浜益中'!D43)</f>
        <v>9800</v>
      </c>
      <c r="E43" s="46">
        <f>MAX('花川中:浜益中'!E43)</f>
        <v>9800</v>
      </c>
      <c r="F43" s="46">
        <f>MAX('花川中:浜益中'!F43)</f>
        <v>5300</v>
      </c>
      <c r="G43" s="46">
        <f>MAX('花川中:浜益中'!G43)</f>
        <v>5110</v>
      </c>
      <c r="H43" s="46">
        <f>MAX('花川中:浜益中'!H43)</f>
        <v>5110</v>
      </c>
    </row>
    <row r="44" spans="2:8" ht="13.5">
      <c r="B44" s="45" t="s">
        <v>78</v>
      </c>
      <c r="C44" s="46">
        <f>MAX('花川中:浜益中'!C44)</f>
        <v>93814</v>
      </c>
      <c r="D44" s="46">
        <f>MAX('花川中:浜益中'!D44)</f>
        <v>38280</v>
      </c>
      <c r="E44" s="46">
        <f>MAX('花川中:浜益中'!E44)</f>
        <v>90945</v>
      </c>
      <c r="F44" s="46">
        <f>MAX('花川中:浜益中'!F44)</f>
        <v>73811</v>
      </c>
      <c r="G44" s="46">
        <f>MAX('花川中:浜益中'!G44)</f>
        <v>26413</v>
      </c>
      <c r="H44" s="46">
        <f>MAX('花川中:浜益中'!H44)</f>
        <v>84294</v>
      </c>
    </row>
    <row r="45" ht="13.5">
      <c r="B45" s="42"/>
    </row>
  </sheetData>
  <mergeCells count="6">
    <mergeCell ref="A27:A34"/>
    <mergeCell ref="A37:A42"/>
    <mergeCell ref="G1:H1"/>
    <mergeCell ref="A4:A11"/>
    <mergeCell ref="A13:A20"/>
    <mergeCell ref="A22:A25"/>
  </mergeCells>
  <printOptions/>
  <pageMargins left="0.75" right="0.75" top="1" bottom="1" header="0.512" footer="0.512"/>
  <pageSetup horizontalDpi="300" verticalDpi="3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9.25390625" style="1" bestFit="1" customWidth="1"/>
    <col min="4" max="8" width="9.00390625" style="1" customWidth="1"/>
    <col min="9" max="9" width="12.375" style="1" bestFit="1" customWidth="1"/>
    <col min="10" max="16384" width="9.00390625" style="1" customWidth="1"/>
  </cols>
  <sheetData>
    <row r="1" spans="2:7" ht="13.5">
      <c r="B1" s="1" t="s">
        <v>73</v>
      </c>
      <c r="F1" s="1" t="s">
        <v>43</v>
      </c>
      <c r="G1" s="1" t="s">
        <v>104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2860</v>
      </c>
      <c r="D4" s="5">
        <v>2840</v>
      </c>
      <c r="E4" s="5">
        <v>440</v>
      </c>
      <c r="F4" s="5">
        <v>260</v>
      </c>
      <c r="G4" s="5">
        <v>620</v>
      </c>
      <c r="H4" s="5"/>
      <c r="I4" s="5"/>
    </row>
    <row r="5" spans="1:9" ht="13.5">
      <c r="A5" s="81"/>
      <c r="B5" s="4" t="s">
        <v>5</v>
      </c>
      <c r="C5" s="5">
        <v>1700</v>
      </c>
      <c r="D5" s="5">
        <v>1700</v>
      </c>
      <c r="E5" s="5">
        <v>2340</v>
      </c>
      <c r="F5" s="5">
        <v>2340</v>
      </c>
      <c r="G5" s="5">
        <v>3440</v>
      </c>
      <c r="H5" s="5">
        <v>3120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>
        <v>750</v>
      </c>
      <c r="D7" s="5">
        <v>1060</v>
      </c>
      <c r="E7" s="5">
        <v>1810</v>
      </c>
      <c r="F7" s="5">
        <v>2250</v>
      </c>
      <c r="G7" s="5">
        <v>1370</v>
      </c>
      <c r="H7" s="5">
        <v>2910</v>
      </c>
      <c r="I7" s="5">
        <v>1900</v>
      </c>
    </row>
    <row r="8" spans="1:9" ht="13.5">
      <c r="A8" s="81"/>
      <c r="B8" s="4" t="s">
        <v>7</v>
      </c>
      <c r="C8" s="5"/>
      <c r="D8" s="5"/>
      <c r="E8" s="5"/>
      <c r="F8" s="5"/>
      <c r="G8" s="5">
        <v>300</v>
      </c>
      <c r="H8" s="5">
        <v>250</v>
      </c>
      <c r="I8" s="5">
        <v>1800</v>
      </c>
    </row>
    <row r="9" spans="1:9" ht="13.5">
      <c r="A9" s="81"/>
      <c r="B9" s="4" t="s">
        <v>105</v>
      </c>
      <c r="C9" s="5">
        <v>330</v>
      </c>
      <c r="D9" s="5">
        <v>75</v>
      </c>
      <c r="E9" s="5">
        <v>335</v>
      </c>
      <c r="F9" s="5"/>
      <c r="G9" s="5"/>
      <c r="H9" s="5"/>
      <c r="I9" s="5">
        <v>200</v>
      </c>
    </row>
    <row r="10" spans="1:9" ht="13.5">
      <c r="A10" s="81"/>
      <c r="B10" s="4" t="s">
        <v>106</v>
      </c>
      <c r="C10" s="5"/>
      <c r="D10" s="5"/>
      <c r="E10" s="5"/>
      <c r="F10" s="5"/>
      <c r="G10" s="5"/>
      <c r="H10" s="5"/>
      <c r="I10" s="5">
        <v>500</v>
      </c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5640</v>
      </c>
      <c r="D12" s="35">
        <f t="shared" si="0"/>
        <v>5675</v>
      </c>
      <c r="E12" s="35">
        <f t="shared" si="0"/>
        <v>4925</v>
      </c>
      <c r="F12" s="35">
        <f t="shared" si="0"/>
        <v>4850</v>
      </c>
      <c r="G12" s="35">
        <f t="shared" si="0"/>
        <v>5730</v>
      </c>
      <c r="H12" s="35">
        <f t="shared" si="0"/>
        <v>6280</v>
      </c>
      <c r="I12" s="35">
        <f t="shared" si="0"/>
        <v>4400</v>
      </c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/>
      <c r="D14" s="5"/>
      <c r="E14" s="5"/>
      <c r="F14" s="5"/>
      <c r="G14" s="5"/>
      <c r="H14" s="5"/>
      <c r="I14" s="5"/>
    </row>
    <row r="15" spans="1:9" ht="13.5">
      <c r="A15" s="81"/>
      <c r="B15" s="4" t="s">
        <v>11</v>
      </c>
      <c r="C15" s="5"/>
      <c r="D15" s="5"/>
      <c r="E15" s="5"/>
      <c r="F15" s="5"/>
      <c r="G15" s="5"/>
      <c r="H15" s="5"/>
      <c r="I15" s="5"/>
    </row>
    <row r="16" spans="1:9" ht="13.5">
      <c r="A16" s="81"/>
      <c r="B16" s="4" t="s">
        <v>12</v>
      </c>
      <c r="C16" s="32"/>
      <c r="D16" s="32"/>
      <c r="E16" s="32"/>
      <c r="F16" s="5"/>
      <c r="G16" s="5"/>
      <c r="H16" s="5"/>
      <c r="I16" s="5"/>
    </row>
    <row r="17" spans="1:9" ht="13.5">
      <c r="A17" s="81"/>
      <c r="B17" s="4" t="s">
        <v>13</v>
      </c>
      <c r="C17" s="7"/>
      <c r="D17" s="7"/>
      <c r="E17" s="7"/>
      <c r="F17" s="17"/>
      <c r="G17" s="7"/>
      <c r="H17" s="7"/>
      <c r="I17" s="7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I21">SUM(C13:C20)</f>
        <v>0</v>
      </c>
      <c r="D21" s="35">
        <f t="shared" si="1"/>
        <v>0</v>
      </c>
      <c r="E21" s="35">
        <f t="shared" si="1"/>
        <v>0</v>
      </c>
      <c r="F21" s="35">
        <f t="shared" si="1"/>
        <v>0</v>
      </c>
      <c r="G21" s="35">
        <f t="shared" si="1"/>
        <v>0</v>
      </c>
      <c r="H21" s="35">
        <f t="shared" si="1"/>
        <v>0</v>
      </c>
      <c r="I21" s="35">
        <f t="shared" si="1"/>
        <v>0</v>
      </c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 aca="true" t="shared" si="2" ref="C26:I26">SUM(C22:C25)</f>
        <v>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/>
      <c r="D28" s="5"/>
      <c r="E28" s="5"/>
      <c r="F28" s="5"/>
      <c r="G28" s="5"/>
      <c r="H28" s="5"/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/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/>
      <c r="D31" s="5"/>
      <c r="E31" s="5"/>
      <c r="F31" s="5"/>
      <c r="G31" s="5"/>
      <c r="H31" s="5"/>
      <c r="I31" s="5"/>
    </row>
    <row r="32" spans="1:9" ht="13.5">
      <c r="A32" s="82"/>
      <c r="B32" s="4" t="s">
        <v>29</v>
      </c>
      <c r="C32" s="5">
        <v>460</v>
      </c>
      <c r="D32" s="5">
        <v>325</v>
      </c>
      <c r="E32" s="5">
        <v>575</v>
      </c>
      <c r="F32" s="5">
        <v>750</v>
      </c>
      <c r="G32" s="5">
        <v>570</v>
      </c>
      <c r="H32" s="5">
        <v>320</v>
      </c>
      <c r="I32" s="5">
        <v>300</v>
      </c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3" ref="C35:I35">SUM(C27:C34)</f>
        <v>460</v>
      </c>
      <c r="D35" s="35">
        <f t="shared" si="3"/>
        <v>325</v>
      </c>
      <c r="E35" s="35">
        <f t="shared" si="3"/>
        <v>575</v>
      </c>
      <c r="F35" s="35">
        <f t="shared" si="3"/>
        <v>750</v>
      </c>
      <c r="G35" s="35">
        <f t="shared" si="3"/>
        <v>570</v>
      </c>
      <c r="H35" s="35">
        <f t="shared" si="3"/>
        <v>320</v>
      </c>
      <c r="I35" s="35">
        <f t="shared" si="3"/>
        <v>300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/>
      <c r="D37" s="5"/>
      <c r="E37" s="5"/>
      <c r="F37" s="5"/>
      <c r="G37" s="5"/>
      <c r="H37" s="5"/>
      <c r="I37" s="5"/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>SUM(C37:C42)</f>
        <v>0</v>
      </c>
      <c r="D43" s="50">
        <f aca="true" t="shared" si="4" ref="D43:I43">SUM(D37:D42)</f>
        <v>0</v>
      </c>
      <c r="E43" s="50">
        <f t="shared" si="4"/>
        <v>0</v>
      </c>
      <c r="F43" s="50">
        <f t="shared" si="4"/>
        <v>0</v>
      </c>
      <c r="G43" s="50">
        <f t="shared" si="4"/>
        <v>0</v>
      </c>
      <c r="H43" s="50">
        <f t="shared" si="4"/>
        <v>0</v>
      </c>
      <c r="I43" s="50">
        <f t="shared" si="4"/>
        <v>0</v>
      </c>
    </row>
    <row r="44" spans="1:9" ht="13.5">
      <c r="A44" s="16"/>
      <c r="B44" s="43" t="s">
        <v>78</v>
      </c>
      <c r="C44" s="50">
        <f aca="true" t="shared" si="5" ref="C44:I44">SUM(C43,C35,C26,C21,C12)</f>
        <v>6100</v>
      </c>
      <c r="D44" s="50">
        <f t="shared" si="5"/>
        <v>6000</v>
      </c>
      <c r="E44" s="50">
        <f t="shared" si="5"/>
        <v>5500</v>
      </c>
      <c r="F44" s="50">
        <f t="shared" si="5"/>
        <v>5600</v>
      </c>
      <c r="G44" s="50">
        <f t="shared" si="5"/>
        <v>6300</v>
      </c>
      <c r="H44" s="50">
        <f t="shared" si="5"/>
        <v>6600</v>
      </c>
      <c r="I44" s="50">
        <f t="shared" si="5"/>
        <v>4700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zoomScale="70" zoomScaleNormal="70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9.25390625" style="1" bestFit="1" customWidth="1"/>
    <col min="4" max="8" width="9.00390625" style="1" customWidth="1"/>
    <col min="9" max="9" width="12.375" style="1" bestFit="1" customWidth="1"/>
    <col min="10" max="16384" width="9.00390625" style="1" customWidth="1"/>
  </cols>
  <sheetData>
    <row r="1" spans="2:7" ht="13.5">
      <c r="B1" s="1" t="s">
        <v>73</v>
      </c>
      <c r="F1" s="1" t="s">
        <v>43</v>
      </c>
      <c r="G1" s="1" t="s">
        <v>116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360</v>
      </c>
      <c r="D4" s="5">
        <v>1140</v>
      </c>
      <c r="E4" s="5">
        <v>1000</v>
      </c>
      <c r="F4" s="5">
        <v>500</v>
      </c>
      <c r="G4" s="5">
        <v>590</v>
      </c>
      <c r="H4" s="5">
        <v>620</v>
      </c>
      <c r="I4" s="5">
        <v>1000</v>
      </c>
    </row>
    <row r="5" spans="1:9" ht="13.5">
      <c r="A5" s="81"/>
      <c r="B5" s="4" t="s">
        <v>5</v>
      </c>
      <c r="C5" s="5">
        <v>1560</v>
      </c>
      <c r="D5" s="5">
        <v>1560</v>
      </c>
      <c r="E5" s="5">
        <v>2360</v>
      </c>
      <c r="F5" s="5">
        <v>2440</v>
      </c>
      <c r="G5" s="5">
        <v>3120</v>
      </c>
      <c r="H5" s="5">
        <v>3140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>
        <v>6200</v>
      </c>
      <c r="D7" s="5">
        <v>0</v>
      </c>
      <c r="E7" s="5">
        <v>3300</v>
      </c>
      <c r="F7" s="5">
        <v>1000</v>
      </c>
      <c r="G7" s="5">
        <v>2000</v>
      </c>
      <c r="H7" s="5"/>
      <c r="I7" s="5"/>
    </row>
    <row r="8" spans="1:9" ht="13.5">
      <c r="A8" s="81"/>
      <c r="B8" s="4" t="s">
        <v>7</v>
      </c>
      <c r="C8" s="5">
        <v>670</v>
      </c>
      <c r="D8" s="5">
        <v>680</v>
      </c>
      <c r="E8" s="5">
        <v>660</v>
      </c>
      <c r="F8" s="5">
        <v>1290</v>
      </c>
      <c r="G8" s="5">
        <v>1420</v>
      </c>
      <c r="H8" s="5">
        <v>1650</v>
      </c>
      <c r="I8" s="5">
        <v>1700</v>
      </c>
    </row>
    <row r="9" spans="1:9" ht="13.5">
      <c r="A9" s="81"/>
      <c r="B9" s="4" t="s">
        <v>105</v>
      </c>
      <c r="C9" s="5"/>
      <c r="D9" s="5"/>
      <c r="E9" s="5"/>
      <c r="F9" s="5"/>
      <c r="G9" s="5"/>
      <c r="H9" s="5"/>
      <c r="I9" s="5"/>
    </row>
    <row r="10" spans="1:9" ht="13.5">
      <c r="A10" s="81"/>
      <c r="B10" s="4" t="s">
        <v>106</v>
      </c>
      <c r="C10" s="5"/>
      <c r="D10" s="5"/>
      <c r="E10" s="5"/>
      <c r="F10" s="5"/>
      <c r="G10" s="5"/>
      <c r="H10" s="5"/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8790</v>
      </c>
      <c r="D12" s="35">
        <f t="shared" si="0"/>
        <v>3380</v>
      </c>
      <c r="E12" s="35">
        <f t="shared" si="0"/>
        <v>7320</v>
      </c>
      <c r="F12" s="35">
        <f t="shared" si="0"/>
        <v>5230</v>
      </c>
      <c r="G12" s="35">
        <f t="shared" si="0"/>
        <v>7130</v>
      </c>
      <c r="H12" s="35">
        <f t="shared" si="0"/>
        <v>5410</v>
      </c>
      <c r="I12" s="35">
        <f t="shared" si="0"/>
        <v>2700</v>
      </c>
    </row>
    <row r="13" spans="1:9" ht="13.5" customHeight="1">
      <c r="A13" s="81" t="s">
        <v>14</v>
      </c>
      <c r="B13" s="4" t="s">
        <v>9</v>
      </c>
      <c r="C13" s="5">
        <v>1050</v>
      </c>
      <c r="D13" s="5">
        <v>1450</v>
      </c>
      <c r="E13" s="5">
        <v>1100</v>
      </c>
      <c r="F13" s="5">
        <v>1145</v>
      </c>
      <c r="G13" s="5"/>
      <c r="H13" s="5"/>
      <c r="I13" s="5"/>
    </row>
    <row r="14" spans="1:9" ht="13.5">
      <c r="A14" s="81"/>
      <c r="B14" s="4" t="s">
        <v>10</v>
      </c>
      <c r="C14" s="5"/>
      <c r="D14" s="5"/>
      <c r="E14" s="5"/>
      <c r="F14" s="5"/>
      <c r="G14" s="5">
        <v>6700</v>
      </c>
      <c r="H14" s="5"/>
      <c r="I14" s="5"/>
    </row>
    <row r="15" spans="1:9" ht="13.5">
      <c r="A15" s="81"/>
      <c r="B15" s="4" t="s">
        <v>11</v>
      </c>
      <c r="C15" s="32"/>
      <c r="D15" s="32"/>
      <c r="E15" s="32"/>
      <c r="F15" s="5"/>
      <c r="G15" s="5"/>
      <c r="H15" s="5">
        <v>17000</v>
      </c>
      <c r="I15" s="5"/>
    </row>
    <row r="16" spans="1:9" ht="13.5">
      <c r="A16" s="81"/>
      <c r="B16" s="4" t="s">
        <v>12</v>
      </c>
      <c r="C16" s="5"/>
      <c r="D16" s="5"/>
      <c r="E16" s="5">
        <v>1245</v>
      </c>
      <c r="F16" s="17">
        <v>1245</v>
      </c>
      <c r="G16" s="5">
        <v>1245</v>
      </c>
      <c r="H16" s="5">
        <v>1245</v>
      </c>
      <c r="I16" s="5"/>
    </row>
    <row r="17" spans="1:9" ht="13.5">
      <c r="A17" s="81"/>
      <c r="B17" s="4" t="s">
        <v>13</v>
      </c>
      <c r="C17" s="7"/>
      <c r="D17" s="7"/>
      <c r="E17" s="7"/>
      <c r="F17" s="17"/>
      <c r="G17" s="7"/>
      <c r="H17" s="7"/>
      <c r="I17" s="7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I21">SUM(C13:C20)</f>
        <v>1050</v>
      </c>
      <c r="D21" s="35">
        <f t="shared" si="1"/>
        <v>1450</v>
      </c>
      <c r="E21" s="35">
        <f t="shared" si="1"/>
        <v>2345</v>
      </c>
      <c r="F21" s="35">
        <f t="shared" si="1"/>
        <v>2390</v>
      </c>
      <c r="G21" s="35">
        <f t="shared" si="1"/>
        <v>7945</v>
      </c>
      <c r="H21" s="35">
        <f t="shared" si="1"/>
        <v>18245</v>
      </c>
      <c r="I21" s="35">
        <f t="shared" si="1"/>
        <v>0</v>
      </c>
    </row>
    <row r="22" spans="1:9" ht="13.5" customHeight="1">
      <c r="A22" s="81" t="s">
        <v>18</v>
      </c>
      <c r="B22" s="4" t="s">
        <v>15</v>
      </c>
      <c r="C22" s="5">
        <v>470</v>
      </c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>
        <v>100</v>
      </c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 aca="true" t="shared" si="2" ref="C26:I26">SUM(C22:C25)</f>
        <v>570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/>
      <c r="D28" s="5"/>
      <c r="E28" s="5"/>
      <c r="F28" s="5"/>
      <c r="G28" s="5"/>
      <c r="H28" s="5"/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7300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>
        <v>500</v>
      </c>
      <c r="D31" s="5">
        <v>500</v>
      </c>
      <c r="E31" s="5">
        <v>500</v>
      </c>
      <c r="F31" s="5">
        <v>500</v>
      </c>
      <c r="G31" s="5">
        <v>500</v>
      </c>
      <c r="H31" s="5">
        <v>500</v>
      </c>
      <c r="I31" s="5">
        <v>500</v>
      </c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3" ref="C35:I35">SUM(C27:C34)</f>
        <v>500</v>
      </c>
      <c r="D35" s="35">
        <f t="shared" si="3"/>
        <v>500</v>
      </c>
      <c r="E35" s="35">
        <f t="shared" si="3"/>
        <v>500</v>
      </c>
      <c r="F35" s="35">
        <f t="shared" si="3"/>
        <v>500</v>
      </c>
      <c r="G35" s="35">
        <f t="shared" si="3"/>
        <v>500</v>
      </c>
      <c r="H35" s="35">
        <f t="shared" si="3"/>
        <v>7800</v>
      </c>
      <c r="I35" s="35">
        <f t="shared" si="3"/>
        <v>500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3000</v>
      </c>
      <c r="D37" s="5">
        <v>3000</v>
      </c>
      <c r="E37" s="5">
        <v>3000</v>
      </c>
      <c r="F37" s="5">
        <v>3000</v>
      </c>
      <c r="G37" s="5">
        <v>3000</v>
      </c>
      <c r="H37" s="5">
        <v>3000</v>
      </c>
      <c r="I37" s="5">
        <v>3000</v>
      </c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>SUM(C37:C42)</f>
        <v>3000</v>
      </c>
      <c r="D43" s="50">
        <f aca="true" t="shared" si="4" ref="D43:I43">SUM(D37:D42)</f>
        <v>3000</v>
      </c>
      <c r="E43" s="50">
        <f t="shared" si="4"/>
        <v>3000</v>
      </c>
      <c r="F43" s="50">
        <f t="shared" si="4"/>
        <v>3000</v>
      </c>
      <c r="G43" s="50">
        <f t="shared" si="4"/>
        <v>3000</v>
      </c>
      <c r="H43" s="50">
        <f t="shared" si="4"/>
        <v>3000</v>
      </c>
      <c r="I43" s="50">
        <f t="shared" si="4"/>
        <v>3000</v>
      </c>
    </row>
    <row r="44" spans="1:9" ht="13.5">
      <c r="A44" s="16"/>
      <c r="B44" s="43" t="s">
        <v>78</v>
      </c>
      <c r="C44" s="50">
        <f aca="true" t="shared" si="5" ref="C44:I44">SUM(C43,C35,C26,C21,C12)</f>
        <v>13910</v>
      </c>
      <c r="D44" s="50">
        <f t="shared" si="5"/>
        <v>8330</v>
      </c>
      <c r="E44" s="50">
        <f t="shared" si="5"/>
        <v>13165</v>
      </c>
      <c r="F44" s="50">
        <f t="shared" si="5"/>
        <v>11120</v>
      </c>
      <c r="G44" s="50">
        <f t="shared" si="5"/>
        <v>18575</v>
      </c>
      <c r="H44" s="50">
        <f t="shared" si="5"/>
        <v>34455</v>
      </c>
      <c r="I44" s="50">
        <f t="shared" si="5"/>
        <v>6200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zoomScale="85" zoomScaleNormal="85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10.125" style="1" bestFit="1" customWidth="1"/>
    <col min="4" max="4" width="9.125" style="1" bestFit="1" customWidth="1"/>
    <col min="5" max="9" width="10.125" style="1" bestFit="1" customWidth="1"/>
    <col min="10" max="16384" width="9.00390625" style="1" customWidth="1"/>
  </cols>
  <sheetData>
    <row r="1" spans="2:7" ht="13.5">
      <c r="B1" s="1" t="s">
        <v>73</v>
      </c>
      <c r="F1" s="1" t="s">
        <v>43</v>
      </c>
      <c r="G1" s="1" t="s">
        <v>86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1220</v>
      </c>
      <c r="D4" s="5">
        <v>1840</v>
      </c>
      <c r="E4" s="5"/>
      <c r="F4" s="5"/>
      <c r="G4" s="5">
        <v>580</v>
      </c>
      <c r="H4" s="5">
        <v>590</v>
      </c>
      <c r="I4" s="5"/>
    </row>
    <row r="5" spans="1:9" ht="13.5">
      <c r="A5" s="81"/>
      <c r="B5" s="4" t="s">
        <v>5</v>
      </c>
      <c r="C5" s="5">
        <v>1640</v>
      </c>
      <c r="D5" s="5">
        <v>1560</v>
      </c>
      <c r="E5" s="5">
        <v>2460</v>
      </c>
      <c r="F5" s="5">
        <v>2360</v>
      </c>
      <c r="G5" s="5">
        <v>3160</v>
      </c>
      <c r="H5" s="5">
        <v>3120</v>
      </c>
      <c r="I5" s="5">
        <v>1000</v>
      </c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>
        <v>5920</v>
      </c>
      <c r="D7" s="5">
        <v>1040</v>
      </c>
      <c r="E7" s="5">
        <v>2340</v>
      </c>
      <c r="F7" s="5">
        <v>2570</v>
      </c>
      <c r="G7" s="5">
        <v>1360</v>
      </c>
      <c r="H7" s="5">
        <v>3025</v>
      </c>
      <c r="I7" s="5">
        <v>4030</v>
      </c>
    </row>
    <row r="8" spans="1:9" ht="13.5">
      <c r="A8" s="81"/>
      <c r="B8" s="4" t="s">
        <v>7</v>
      </c>
      <c r="C8" s="5">
        <v>720</v>
      </c>
      <c r="D8" s="5">
        <v>260</v>
      </c>
      <c r="E8" s="5">
        <v>170</v>
      </c>
      <c r="F8" s="5">
        <v>170</v>
      </c>
      <c r="G8" s="5">
        <v>470</v>
      </c>
      <c r="H8" s="5">
        <v>670</v>
      </c>
      <c r="I8" s="5"/>
    </row>
    <row r="9" spans="1:9" ht="13.5">
      <c r="A9" s="81"/>
      <c r="B9" s="4" t="s">
        <v>19</v>
      </c>
      <c r="C9" s="5"/>
      <c r="D9" s="5"/>
      <c r="E9" s="5"/>
      <c r="F9" s="5"/>
      <c r="G9" s="5"/>
      <c r="H9" s="5"/>
      <c r="I9" s="5"/>
    </row>
    <row r="10" spans="1:9" ht="13.5">
      <c r="A10" s="81"/>
      <c r="B10" s="4" t="s">
        <v>19</v>
      </c>
      <c r="C10" s="5"/>
      <c r="D10" s="5"/>
      <c r="E10" s="5"/>
      <c r="F10" s="5"/>
      <c r="G10" s="5"/>
      <c r="H10" s="5"/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9500</v>
      </c>
      <c r="D12" s="35">
        <f t="shared" si="0"/>
        <v>4700</v>
      </c>
      <c r="E12" s="35">
        <f t="shared" si="0"/>
        <v>4970</v>
      </c>
      <c r="F12" s="35">
        <f t="shared" si="0"/>
        <v>5100</v>
      </c>
      <c r="G12" s="35">
        <f t="shared" si="0"/>
        <v>5570</v>
      </c>
      <c r="H12" s="35">
        <f t="shared" si="0"/>
        <v>7405</v>
      </c>
      <c r="I12" s="35">
        <f t="shared" si="0"/>
        <v>5030</v>
      </c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>
        <v>1500</v>
      </c>
      <c r="D14" s="5">
        <v>780</v>
      </c>
      <c r="E14" s="5">
        <v>1400</v>
      </c>
      <c r="F14" s="5">
        <v>1260</v>
      </c>
      <c r="G14" s="5"/>
      <c r="H14" s="5"/>
      <c r="I14" s="5">
        <v>1000</v>
      </c>
    </row>
    <row r="15" spans="1:9" ht="13.5">
      <c r="A15" s="81"/>
      <c r="B15" s="4" t="s">
        <v>11</v>
      </c>
      <c r="C15" s="5"/>
      <c r="D15" s="5"/>
      <c r="E15" s="5"/>
      <c r="F15" s="5"/>
      <c r="G15" s="5">
        <v>2500</v>
      </c>
      <c r="H15" s="5"/>
      <c r="I15" s="5"/>
    </row>
    <row r="16" spans="1:9" ht="13.5">
      <c r="A16" s="81"/>
      <c r="B16" s="4" t="s">
        <v>12</v>
      </c>
      <c r="C16" s="32"/>
      <c r="D16" s="32"/>
      <c r="E16" s="32"/>
      <c r="F16" s="5"/>
      <c r="G16" s="5"/>
      <c r="H16" s="5">
        <v>16900</v>
      </c>
      <c r="I16" s="5"/>
    </row>
    <row r="17" spans="1:9" ht="13.5">
      <c r="A17" s="81"/>
      <c r="B17" s="4" t="s">
        <v>13</v>
      </c>
      <c r="C17" s="7"/>
      <c r="D17" s="7"/>
      <c r="E17" s="7">
        <v>1974</v>
      </c>
      <c r="F17" s="17">
        <v>1974</v>
      </c>
      <c r="G17" s="7">
        <v>1974</v>
      </c>
      <c r="H17" s="7">
        <v>1974</v>
      </c>
      <c r="I17" s="7">
        <v>1974</v>
      </c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I21">SUM(C13:C20)</f>
        <v>1500</v>
      </c>
      <c r="D21" s="35">
        <f t="shared" si="1"/>
        <v>780</v>
      </c>
      <c r="E21" s="35">
        <f t="shared" si="1"/>
        <v>3374</v>
      </c>
      <c r="F21" s="35">
        <f t="shared" si="1"/>
        <v>3234</v>
      </c>
      <c r="G21" s="35">
        <f t="shared" si="1"/>
        <v>4474</v>
      </c>
      <c r="H21" s="35">
        <f t="shared" si="1"/>
        <v>18874</v>
      </c>
      <c r="I21" s="35">
        <f t="shared" si="1"/>
        <v>2974</v>
      </c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>SUM(C22:C25)</f>
        <v>0</v>
      </c>
      <c r="D26" s="35">
        <f>SUM(D22:D25)</f>
        <v>0</v>
      </c>
      <c r="E26" s="35">
        <f>SUM(E22:E25)</f>
        <v>0</v>
      </c>
      <c r="F26" s="35"/>
      <c r="G26" s="35"/>
      <c r="H26" s="35"/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400</v>
      </c>
      <c r="D28" s="5">
        <v>400</v>
      </c>
      <c r="E28" s="5">
        <v>400</v>
      </c>
      <c r="F28" s="5">
        <v>400</v>
      </c>
      <c r="G28" s="5">
        <v>400</v>
      </c>
      <c r="H28" s="5">
        <v>400</v>
      </c>
      <c r="I28" s="5">
        <v>400</v>
      </c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8500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>
        <v>360</v>
      </c>
      <c r="D31" s="5">
        <v>300</v>
      </c>
      <c r="E31" s="5">
        <v>370</v>
      </c>
      <c r="F31" s="5">
        <v>400</v>
      </c>
      <c r="G31" s="5">
        <v>200</v>
      </c>
      <c r="H31" s="5">
        <v>305</v>
      </c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2" ref="C35:I35">SUM(C27:C34)</f>
        <v>760</v>
      </c>
      <c r="D35" s="35">
        <f t="shared" si="2"/>
        <v>700</v>
      </c>
      <c r="E35" s="35">
        <f t="shared" si="2"/>
        <v>770</v>
      </c>
      <c r="F35" s="35">
        <f t="shared" si="2"/>
        <v>800</v>
      </c>
      <c r="G35" s="35">
        <f t="shared" si="2"/>
        <v>600</v>
      </c>
      <c r="H35" s="35">
        <f t="shared" si="2"/>
        <v>9205</v>
      </c>
      <c r="I35" s="35">
        <f t="shared" si="2"/>
        <v>400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3200</v>
      </c>
      <c r="D37" s="5">
        <v>3200</v>
      </c>
      <c r="E37" s="5">
        <v>3200</v>
      </c>
      <c r="F37" s="5">
        <v>3200</v>
      </c>
      <c r="G37" s="5">
        <v>3200</v>
      </c>
      <c r="H37" s="5">
        <v>3200</v>
      </c>
      <c r="I37" s="5">
        <v>3200</v>
      </c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 aca="true" t="shared" si="3" ref="C43:I43">SUM(C37:C42)</f>
        <v>3200</v>
      </c>
      <c r="D43" s="50">
        <f t="shared" si="3"/>
        <v>3200</v>
      </c>
      <c r="E43" s="50">
        <f t="shared" si="3"/>
        <v>3200</v>
      </c>
      <c r="F43" s="50">
        <f t="shared" si="3"/>
        <v>3200</v>
      </c>
      <c r="G43" s="50">
        <f t="shared" si="3"/>
        <v>3200</v>
      </c>
      <c r="H43" s="50">
        <f t="shared" si="3"/>
        <v>3200</v>
      </c>
      <c r="I43" s="50">
        <f t="shared" si="3"/>
        <v>3200</v>
      </c>
    </row>
    <row r="44" spans="1:9" ht="13.5">
      <c r="A44" s="16"/>
      <c r="B44" s="43" t="s">
        <v>78</v>
      </c>
      <c r="C44" s="50">
        <f aca="true" t="shared" si="4" ref="C44:I44">SUM(C43,C35,C26,C21,C12)</f>
        <v>14960</v>
      </c>
      <c r="D44" s="50">
        <f t="shared" si="4"/>
        <v>9380</v>
      </c>
      <c r="E44" s="50">
        <f t="shared" si="4"/>
        <v>12314</v>
      </c>
      <c r="F44" s="50">
        <f t="shared" si="4"/>
        <v>12334</v>
      </c>
      <c r="G44" s="50">
        <f t="shared" si="4"/>
        <v>13844</v>
      </c>
      <c r="H44" s="50">
        <f t="shared" si="4"/>
        <v>38684</v>
      </c>
      <c r="I44" s="50">
        <f t="shared" si="4"/>
        <v>11604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zoomScale="85" zoomScaleNormal="85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9.375" style="1" bestFit="1" customWidth="1"/>
    <col min="4" max="4" width="9.125" style="1" bestFit="1" customWidth="1"/>
    <col min="5" max="8" width="10.125" style="1" bestFit="1" customWidth="1"/>
    <col min="9" max="16384" width="9.00390625" style="1" customWidth="1"/>
  </cols>
  <sheetData>
    <row r="1" spans="2:7" ht="13.5">
      <c r="B1" s="1" t="s">
        <v>73</v>
      </c>
      <c r="F1" s="1" t="s">
        <v>43</v>
      </c>
      <c r="G1" s="1" t="s">
        <v>90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1040</v>
      </c>
      <c r="D4" s="5">
        <v>1000</v>
      </c>
      <c r="E4" s="5">
        <v>1000</v>
      </c>
      <c r="F4" s="5">
        <v>1000</v>
      </c>
      <c r="G4" s="5">
        <v>1590</v>
      </c>
      <c r="H4" s="5">
        <v>1580</v>
      </c>
      <c r="I4" s="5"/>
    </row>
    <row r="5" spans="1:9" ht="13.5">
      <c r="A5" s="81"/>
      <c r="B5" s="4" t="s">
        <v>5</v>
      </c>
      <c r="C5" s="5">
        <v>1560</v>
      </c>
      <c r="D5" s="5">
        <v>1560</v>
      </c>
      <c r="E5" s="5">
        <v>2340</v>
      </c>
      <c r="F5" s="5">
        <v>2340</v>
      </c>
      <c r="G5" s="5">
        <v>3120</v>
      </c>
      <c r="H5" s="5">
        <v>3120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/>
      <c r="D7" s="5"/>
      <c r="E7" s="5"/>
      <c r="F7" s="5"/>
      <c r="G7" s="5"/>
      <c r="H7" s="5"/>
      <c r="I7" s="5"/>
    </row>
    <row r="8" spans="1:9" ht="13.5">
      <c r="A8" s="81"/>
      <c r="B8" s="4" t="s">
        <v>7</v>
      </c>
      <c r="C8" s="5">
        <v>1900</v>
      </c>
      <c r="D8" s="5">
        <v>2440</v>
      </c>
      <c r="E8" s="5">
        <v>2160</v>
      </c>
      <c r="F8" s="5">
        <v>2260</v>
      </c>
      <c r="G8" s="5">
        <v>1890</v>
      </c>
      <c r="H8" s="5">
        <v>2100</v>
      </c>
      <c r="I8" s="5"/>
    </row>
    <row r="9" spans="1:9" ht="13.5">
      <c r="A9" s="81"/>
      <c r="B9" s="4" t="s">
        <v>19</v>
      </c>
      <c r="C9" s="5"/>
      <c r="D9" s="5"/>
      <c r="E9" s="5"/>
      <c r="F9" s="5"/>
      <c r="G9" s="5"/>
      <c r="H9" s="5"/>
      <c r="I9" s="5"/>
    </row>
    <row r="10" spans="1:9" ht="13.5">
      <c r="A10" s="81"/>
      <c r="B10" s="4" t="s">
        <v>19</v>
      </c>
      <c r="C10" s="5"/>
      <c r="D10" s="5"/>
      <c r="E10" s="5"/>
      <c r="F10" s="5"/>
      <c r="G10" s="5"/>
      <c r="H10" s="5"/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4500</v>
      </c>
      <c r="D12" s="35">
        <f t="shared" si="0"/>
        <v>5000</v>
      </c>
      <c r="E12" s="35">
        <f t="shared" si="0"/>
        <v>5500</v>
      </c>
      <c r="F12" s="35">
        <f t="shared" si="0"/>
        <v>5600</v>
      </c>
      <c r="G12" s="35">
        <f t="shared" si="0"/>
        <v>6600</v>
      </c>
      <c r="H12" s="35">
        <f t="shared" si="0"/>
        <v>6800</v>
      </c>
      <c r="I12" s="35">
        <f t="shared" si="0"/>
        <v>0</v>
      </c>
    </row>
    <row r="13" spans="1:9" ht="13.5" customHeight="1">
      <c r="A13" s="81" t="s">
        <v>14</v>
      </c>
      <c r="B13" s="4" t="s">
        <v>9</v>
      </c>
      <c r="C13" s="5">
        <v>750</v>
      </c>
      <c r="D13" s="5">
        <v>750</v>
      </c>
      <c r="E13" s="5">
        <v>750</v>
      </c>
      <c r="F13" s="5">
        <v>750</v>
      </c>
      <c r="G13" s="5">
        <v>750</v>
      </c>
      <c r="H13" s="5">
        <v>750</v>
      </c>
      <c r="I13" s="5"/>
    </row>
    <row r="14" spans="1:9" ht="13.5">
      <c r="A14" s="81"/>
      <c r="B14" s="4" t="s">
        <v>10</v>
      </c>
      <c r="C14" s="5">
        <v>1240</v>
      </c>
      <c r="D14" s="5">
        <v>710</v>
      </c>
      <c r="E14" s="5">
        <v>0</v>
      </c>
      <c r="F14" s="5">
        <v>1255</v>
      </c>
      <c r="G14" s="5">
        <v>0</v>
      </c>
      <c r="H14" s="5">
        <v>0</v>
      </c>
      <c r="I14" s="5"/>
    </row>
    <row r="15" spans="1:9" ht="13.5">
      <c r="A15" s="81"/>
      <c r="B15" s="4" t="s">
        <v>11</v>
      </c>
      <c r="C15" s="5"/>
      <c r="D15" s="5"/>
      <c r="E15" s="5"/>
      <c r="F15" s="5"/>
      <c r="G15" s="5">
        <v>3000</v>
      </c>
      <c r="H15" s="5"/>
      <c r="I15" s="5"/>
    </row>
    <row r="16" spans="1:9" ht="13.5">
      <c r="A16" s="81"/>
      <c r="B16" s="4" t="s">
        <v>12</v>
      </c>
      <c r="C16" s="32"/>
      <c r="D16" s="32"/>
      <c r="E16" s="32"/>
      <c r="F16" s="5"/>
      <c r="G16" s="5"/>
      <c r="H16" s="5">
        <v>18540</v>
      </c>
      <c r="I16" s="5"/>
    </row>
    <row r="17" spans="1:9" ht="13.5">
      <c r="A17" s="81"/>
      <c r="B17" s="4" t="s">
        <v>13</v>
      </c>
      <c r="C17" s="5"/>
      <c r="D17" s="5"/>
      <c r="E17" s="5">
        <v>2063</v>
      </c>
      <c r="F17" s="17">
        <v>2063</v>
      </c>
      <c r="G17" s="5">
        <v>2063</v>
      </c>
      <c r="H17" s="5">
        <v>2063</v>
      </c>
      <c r="I17" s="7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I21">SUM(C13:C20)</f>
        <v>1990</v>
      </c>
      <c r="D21" s="35">
        <f t="shared" si="1"/>
        <v>1460</v>
      </c>
      <c r="E21" s="35">
        <f t="shared" si="1"/>
        <v>2813</v>
      </c>
      <c r="F21" s="35">
        <f t="shared" si="1"/>
        <v>4068</v>
      </c>
      <c r="G21" s="35">
        <f t="shared" si="1"/>
        <v>5813</v>
      </c>
      <c r="H21" s="35">
        <f t="shared" si="1"/>
        <v>21353</v>
      </c>
      <c r="I21" s="35">
        <f t="shared" si="1"/>
        <v>0</v>
      </c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>SUM(C22:C25)</f>
        <v>0</v>
      </c>
      <c r="D26" s="35">
        <f>SUM(D22:D25)</f>
        <v>0</v>
      </c>
      <c r="E26" s="35">
        <f>SUM(E22:E25)</f>
        <v>0</v>
      </c>
      <c r="F26" s="35"/>
      <c r="G26" s="35"/>
      <c r="H26" s="35"/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500</v>
      </c>
      <c r="D28" s="5">
        <v>500</v>
      </c>
      <c r="E28" s="5">
        <v>500</v>
      </c>
      <c r="F28" s="5">
        <v>500</v>
      </c>
      <c r="G28" s="5">
        <v>500</v>
      </c>
      <c r="H28" s="5">
        <v>500</v>
      </c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8400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/>
      <c r="D31" s="5"/>
      <c r="E31" s="5"/>
      <c r="F31" s="5"/>
      <c r="G31" s="5"/>
      <c r="H31" s="5"/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2" ref="C35:I35">SUM(C27:C34)</f>
        <v>500</v>
      </c>
      <c r="D35" s="35">
        <f t="shared" si="2"/>
        <v>500</v>
      </c>
      <c r="E35" s="35">
        <f t="shared" si="2"/>
        <v>500</v>
      </c>
      <c r="F35" s="35">
        <f t="shared" si="2"/>
        <v>500</v>
      </c>
      <c r="G35" s="35">
        <f t="shared" si="2"/>
        <v>500</v>
      </c>
      <c r="H35" s="35">
        <f t="shared" si="2"/>
        <v>8900</v>
      </c>
      <c r="I35" s="35">
        <f t="shared" si="2"/>
        <v>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3000</v>
      </c>
      <c r="D37" s="5">
        <v>3000</v>
      </c>
      <c r="E37" s="5">
        <v>3000</v>
      </c>
      <c r="F37" s="5">
        <v>3000</v>
      </c>
      <c r="G37" s="5">
        <v>3000</v>
      </c>
      <c r="H37" s="5">
        <v>3000</v>
      </c>
      <c r="I37" s="5"/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 aca="true" t="shared" si="3" ref="C43:H43">SUM(C37:C42)</f>
        <v>3000</v>
      </c>
      <c r="D43" s="50">
        <f t="shared" si="3"/>
        <v>3000</v>
      </c>
      <c r="E43" s="50">
        <f t="shared" si="3"/>
        <v>3000</v>
      </c>
      <c r="F43" s="50">
        <f t="shared" si="3"/>
        <v>3000</v>
      </c>
      <c r="G43" s="50">
        <f t="shared" si="3"/>
        <v>3000</v>
      </c>
      <c r="H43" s="50">
        <f t="shared" si="3"/>
        <v>3000</v>
      </c>
      <c r="I43" s="50">
        <f>SUM(I4:I42)</f>
        <v>0</v>
      </c>
    </row>
    <row r="44" spans="1:9" ht="13.5">
      <c r="A44" s="16"/>
      <c r="B44" s="43" t="s">
        <v>78</v>
      </c>
      <c r="C44" s="50">
        <f aca="true" t="shared" si="4" ref="C44:I44">SUM(C43,C35,C26,C21,C12)</f>
        <v>9990</v>
      </c>
      <c r="D44" s="50">
        <f t="shared" si="4"/>
        <v>9960</v>
      </c>
      <c r="E44" s="50">
        <f t="shared" si="4"/>
        <v>11813</v>
      </c>
      <c r="F44" s="50">
        <f t="shared" si="4"/>
        <v>13168</v>
      </c>
      <c r="G44" s="50">
        <f t="shared" si="4"/>
        <v>15913</v>
      </c>
      <c r="H44" s="57">
        <f t="shared" si="4"/>
        <v>40053</v>
      </c>
      <c r="I44" s="50">
        <f t="shared" si="4"/>
        <v>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zoomScale="85" zoomScaleNormal="85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10.125" style="1" bestFit="1" customWidth="1"/>
    <col min="4" max="4" width="9.125" style="1" bestFit="1" customWidth="1"/>
    <col min="5" max="8" width="10.125" style="1" bestFit="1" customWidth="1"/>
    <col min="9" max="9" width="9.125" style="1" bestFit="1" customWidth="1"/>
    <col min="10" max="16384" width="9.00390625" style="1" customWidth="1"/>
  </cols>
  <sheetData>
    <row r="1" spans="2:7" ht="13.5">
      <c r="B1" s="1" t="s">
        <v>76</v>
      </c>
      <c r="F1" s="1" t="s">
        <v>43</v>
      </c>
      <c r="G1" s="1" t="s">
        <v>84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960</v>
      </c>
      <c r="D4" s="5">
        <v>1200</v>
      </c>
      <c r="E4" s="5">
        <v>800</v>
      </c>
      <c r="F4" s="5">
        <v>1000</v>
      </c>
      <c r="G4" s="5"/>
      <c r="H4" s="5"/>
      <c r="I4" s="5"/>
    </row>
    <row r="5" spans="1:9" ht="13.5">
      <c r="A5" s="81"/>
      <c r="B5" s="4" t="s">
        <v>5</v>
      </c>
      <c r="C5" s="5">
        <v>1560</v>
      </c>
      <c r="D5" s="5">
        <v>1560</v>
      </c>
      <c r="E5" s="5">
        <v>2400</v>
      </c>
      <c r="F5" s="5">
        <v>2360</v>
      </c>
      <c r="G5" s="5">
        <v>3140</v>
      </c>
      <c r="H5" s="5">
        <v>3160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>
        <v>8305</v>
      </c>
      <c r="D7" s="5">
        <v>1190</v>
      </c>
      <c r="E7" s="5">
        <v>4660</v>
      </c>
      <c r="F7" s="5">
        <v>2235</v>
      </c>
      <c r="G7" s="5">
        <v>4685</v>
      </c>
      <c r="H7" s="5">
        <v>3020</v>
      </c>
      <c r="I7" s="5">
        <v>1000</v>
      </c>
    </row>
    <row r="8" spans="1:9" ht="13.5">
      <c r="A8" s="81"/>
      <c r="B8" s="4" t="s">
        <v>7</v>
      </c>
      <c r="C8" s="5"/>
      <c r="D8" s="5">
        <v>40</v>
      </c>
      <c r="E8" s="5">
        <v>100</v>
      </c>
      <c r="F8" s="5">
        <v>70</v>
      </c>
      <c r="G8" s="5">
        <v>90</v>
      </c>
      <c r="H8" s="5">
        <v>330</v>
      </c>
      <c r="I8" s="5">
        <v>4000</v>
      </c>
    </row>
    <row r="9" spans="1:9" ht="13.5">
      <c r="A9" s="81"/>
      <c r="B9" s="4" t="s">
        <v>82</v>
      </c>
      <c r="C9" s="5">
        <v>325</v>
      </c>
      <c r="D9" s="5">
        <v>380</v>
      </c>
      <c r="E9" s="5">
        <v>190</v>
      </c>
      <c r="F9" s="5">
        <v>35</v>
      </c>
      <c r="G9" s="5">
        <v>35</v>
      </c>
      <c r="H9" s="5">
        <v>40</v>
      </c>
      <c r="I9" s="5"/>
    </row>
    <row r="10" spans="1:9" ht="13.5">
      <c r="A10" s="81"/>
      <c r="B10" s="4" t="s">
        <v>83</v>
      </c>
      <c r="C10" s="5">
        <v>215</v>
      </c>
      <c r="D10" s="5">
        <v>150</v>
      </c>
      <c r="E10" s="5">
        <v>200</v>
      </c>
      <c r="F10" s="5">
        <v>135</v>
      </c>
      <c r="G10" s="5">
        <v>125</v>
      </c>
      <c r="H10" s="5">
        <v>200</v>
      </c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H12">SUM(C4:C11)</f>
        <v>11365</v>
      </c>
      <c r="D12" s="35">
        <f t="shared" si="0"/>
        <v>4520</v>
      </c>
      <c r="E12" s="35">
        <f t="shared" si="0"/>
        <v>8350</v>
      </c>
      <c r="F12" s="35">
        <f t="shared" si="0"/>
        <v>5835</v>
      </c>
      <c r="G12" s="35">
        <f t="shared" si="0"/>
        <v>8075</v>
      </c>
      <c r="H12" s="35">
        <f t="shared" si="0"/>
        <v>6750</v>
      </c>
      <c r="I12" s="35"/>
    </row>
    <row r="13" spans="1:9" ht="13.5" customHeight="1">
      <c r="A13" s="81" t="s">
        <v>14</v>
      </c>
      <c r="B13" s="4" t="s">
        <v>9</v>
      </c>
      <c r="C13" s="5">
        <v>700</v>
      </c>
      <c r="D13" s="5">
        <v>700</v>
      </c>
      <c r="E13" s="5">
        <v>700</v>
      </c>
      <c r="F13" s="5">
        <v>700</v>
      </c>
      <c r="G13" s="5">
        <v>700</v>
      </c>
      <c r="H13" s="5">
        <v>700</v>
      </c>
      <c r="I13" s="5">
        <v>700</v>
      </c>
    </row>
    <row r="14" spans="1:9" ht="13.5">
      <c r="A14" s="81"/>
      <c r="B14" s="4" t="s">
        <v>10</v>
      </c>
      <c r="C14" s="5"/>
      <c r="D14" s="5"/>
      <c r="E14" s="5"/>
      <c r="F14" s="5"/>
      <c r="G14" s="5"/>
      <c r="H14" s="5"/>
      <c r="I14" s="5">
        <v>2000</v>
      </c>
    </row>
    <row r="15" spans="1:9" ht="13.5">
      <c r="A15" s="81"/>
      <c r="B15" s="4" t="s">
        <v>11</v>
      </c>
      <c r="C15" s="5"/>
      <c r="D15" s="5"/>
      <c r="E15" s="5"/>
      <c r="F15" s="5"/>
      <c r="G15" s="5">
        <v>5160</v>
      </c>
      <c r="H15" s="5"/>
      <c r="I15" s="5"/>
    </row>
    <row r="16" spans="1:9" ht="13.5">
      <c r="A16" s="81"/>
      <c r="B16" s="4" t="s">
        <v>12</v>
      </c>
      <c r="C16" s="5"/>
      <c r="D16" s="5"/>
      <c r="E16" s="32"/>
      <c r="F16" s="5"/>
      <c r="G16" s="5"/>
      <c r="H16" s="5">
        <v>16800</v>
      </c>
      <c r="I16" s="5"/>
    </row>
    <row r="17" spans="1:9" ht="13.5">
      <c r="A17" s="81"/>
      <c r="B17" s="4" t="s">
        <v>13</v>
      </c>
      <c r="C17" s="5"/>
      <c r="D17" s="5"/>
      <c r="E17" s="5">
        <v>760</v>
      </c>
      <c r="F17" s="5">
        <v>760</v>
      </c>
      <c r="G17" s="5">
        <v>1560</v>
      </c>
      <c r="H17" s="5">
        <v>1560</v>
      </c>
      <c r="I17" s="5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H21">SUM(C13:C20)</f>
        <v>700</v>
      </c>
      <c r="D21" s="35">
        <f t="shared" si="1"/>
        <v>700</v>
      </c>
      <c r="E21" s="35">
        <f t="shared" si="1"/>
        <v>1460</v>
      </c>
      <c r="F21" s="35">
        <f t="shared" si="1"/>
        <v>1460</v>
      </c>
      <c r="G21" s="35">
        <f t="shared" si="1"/>
        <v>7420</v>
      </c>
      <c r="H21" s="35">
        <f t="shared" si="1"/>
        <v>19060</v>
      </c>
      <c r="I21" s="35"/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 aca="true" t="shared" si="2" ref="C26:H26">SUM(C22:C25)</f>
        <v>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400</v>
      </c>
      <c r="D28" s="5">
        <v>400</v>
      </c>
      <c r="E28" s="5">
        <v>400</v>
      </c>
      <c r="F28" s="5">
        <v>400</v>
      </c>
      <c r="G28" s="5">
        <v>400</v>
      </c>
      <c r="H28" s="5">
        <v>400</v>
      </c>
      <c r="I28" s="5">
        <v>400</v>
      </c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7500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>
        <v>450</v>
      </c>
      <c r="D31" s="5">
        <v>450</v>
      </c>
      <c r="E31" s="5">
        <v>450</v>
      </c>
      <c r="F31" s="5">
        <v>450</v>
      </c>
      <c r="G31" s="5">
        <v>450</v>
      </c>
      <c r="H31" s="5">
        <v>450</v>
      </c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3" ref="C35:H35">SUM(C27:C34)</f>
        <v>850</v>
      </c>
      <c r="D35" s="35">
        <f t="shared" si="3"/>
        <v>850</v>
      </c>
      <c r="E35" s="35">
        <f t="shared" si="3"/>
        <v>850</v>
      </c>
      <c r="F35" s="35">
        <f t="shared" si="3"/>
        <v>850</v>
      </c>
      <c r="G35" s="35">
        <f t="shared" si="3"/>
        <v>850</v>
      </c>
      <c r="H35" s="35">
        <f t="shared" si="3"/>
        <v>8350</v>
      </c>
      <c r="I35" s="35"/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2400</v>
      </c>
      <c r="D37" s="5">
        <v>2400</v>
      </c>
      <c r="E37" s="5">
        <v>2400</v>
      </c>
      <c r="F37" s="5">
        <v>2400</v>
      </c>
      <c r="G37" s="5">
        <v>2400</v>
      </c>
      <c r="H37" s="5">
        <v>2400</v>
      </c>
      <c r="I37" s="5">
        <v>2400</v>
      </c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 aca="true" t="shared" si="4" ref="C43:H43">SUM(C37:C42)</f>
        <v>2400</v>
      </c>
      <c r="D43" s="50">
        <f t="shared" si="4"/>
        <v>2400</v>
      </c>
      <c r="E43" s="50">
        <f t="shared" si="4"/>
        <v>2400</v>
      </c>
      <c r="F43" s="50">
        <f t="shared" si="4"/>
        <v>2400</v>
      </c>
      <c r="G43" s="50">
        <f t="shared" si="4"/>
        <v>2400</v>
      </c>
      <c r="H43" s="50">
        <f t="shared" si="4"/>
        <v>2400</v>
      </c>
      <c r="I43" s="44"/>
    </row>
    <row r="44" spans="1:9" ht="13.5">
      <c r="A44" s="16"/>
      <c r="B44" s="43" t="s">
        <v>78</v>
      </c>
      <c r="C44" s="50">
        <f aca="true" t="shared" si="5" ref="C44:I44">SUM(C43,C35,C26,C21,C12)</f>
        <v>15315</v>
      </c>
      <c r="D44" s="50">
        <f t="shared" si="5"/>
        <v>8470</v>
      </c>
      <c r="E44" s="50">
        <f t="shared" si="5"/>
        <v>13060</v>
      </c>
      <c r="F44" s="50">
        <f t="shared" si="5"/>
        <v>10545</v>
      </c>
      <c r="G44" s="50">
        <f t="shared" si="5"/>
        <v>18745</v>
      </c>
      <c r="H44" s="50">
        <f t="shared" si="5"/>
        <v>36560</v>
      </c>
      <c r="I44" s="50">
        <f t="shared" si="5"/>
        <v>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H44"/>
  <sheetViews>
    <sheetView showZeros="0" zoomScale="85" zoomScaleNormal="85" workbookViewId="0" topLeftCell="A1">
      <selection activeCell="C1" sqref="C1:H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10.125" style="1" bestFit="1" customWidth="1"/>
    <col min="4" max="4" width="9.125" style="1" bestFit="1" customWidth="1"/>
    <col min="5" max="8" width="10.125" style="1" bestFit="1" customWidth="1"/>
    <col min="9" max="16384" width="9.00390625" style="1" customWidth="1"/>
  </cols>
  <sheetData>
    <row r="1" spans="2:6" ht="13.5">
      <c r="B1" s="1" t="s">
        <v>35</v>
      </c>
      <c r="F1" s="1" t="s">
        <v>61</v>
      </c>
    </row>
    <row r="3" spans="1:8" s="2" customFormat="1" ht="13.5">
      <c r="A3" s="15" t="s">
        <v>27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57</v>
      </c>
      <c r="G3" s="15" t="s">
        <v>58</v>
      </c>
      <c r="H3" s="15" t="s">
        <v>59</v>
      </c>
    </row>
    <row r="4" spans="1:8" ht="13.5" customHeight="1">
      <c r="A4" s="93" t="s">
        <v>8</v>
      </c>
      <c r="B4" s="16" t="s">
        <v>4</v>
      </c>
      <c r="C4" s="16">
        <v>1530</v>
      </c>
      <c r="D4" s="16">
        <v>1820</v>
      </c>
      <c r="E4" s="16">
        <v>960</v>
      </c>
      <c r="F4" s="16">
        <v>1000</v>
      </c>
      <c r="G4" s="16">
        <v>620</v>
      </c>
      <c r="H4" s="16">
        <v>580</v>
      </c>
    </row>
    <row r="5" spans="1:8" ht="13.5">
      <c r="A5" s="93"/>
      <c r="B5" s="16" t="s">
        <v>5</v>
      </c>
      <c r="C5" s="16">
        <v>1560</v>
      </c>
      <c r="D5" s="16">
        <v>1640</v>
      </c>
      <c r="E5" s="16">
        <v>2340</v>
      </c>
      <c r="F5" s="16">
        <v>2400</v>
      </c>
      <c r="G5" s="16">
        <v>3220</v>
      </c>
      <c r="H5" s="16">
        <v>3120</v>
      </c>
    </row>
    <row r="6" spans="1:8" ht="13.5">
      <c r="A6" s="93"/>
      <c r="B6" s="16" t="s">
        <v>6</v>
      </c>
      <c r="C6" s="16"/>
      <c r="D6" s="16"/>
      <c r="E6" s="16"/>
      <c r="F6" s="16"/>
      <c r="G6" s="16"/>
      <c r="H6" s="16"/>
    </row>
    <row r="7" spans="1:8" ht="13.5">
      <c r="A7" s="93"/>
      <c r="B7" s="16" t="s">
        <v>17</v>
      </c>
      <c r="C7" s="16">
        <v>1240</v>
      </c>
      <c r="D7" s="16">
        <v>560</v>
      </c>
      <c r="E7" s="16">
        <v>1070</v>
      </c>
      <c r="F7" s="16">
        <v>1280</v>
      </c>
      <c r="G7" s="16">
        <v>1500</v>
      </c>
      <c r="H7" s="16">
        <v>1240</v>
      </c>
    </row>
    <row r="8" spans="1:8" ht="13.5">
      <c r="A8" s="93"/>
      <c r="B8" s="16" t="s">
        <v>7</v>
      </c>
      <c r="C8" s="16"/>
      <c r="D8" s="16"/>
      <c r="E8" s="16"/>
      <c r="F8" s="16"/>
      <c r="G8" s="16">
        <v>400</v>
      </c>
      <c r="H8" s="16">
        <v>350</v>
      </c>
    </row>
    <row r="9" spans="1:8" ht="13.5">
      <c r="A9" s="93"/>
      <c r="B9" s="16" t="s">
        <v>62</v>
      </c>
      <c r="C9" s="16">
        <v>200</v>
      </c>
      <c r="D9" s="16">
        <v>200</v>
      </c>
      <c r="E9" s="16">
        <v>320</v>
      </c>
      <c r="F9" s="16">
        <v>320</v>
      </c>
      <c r="G9" s="16">
        <v>320</v>
      </c>
      <c r="H9" s="16">
        <v>320</v>
      </c>
    </row>
    <row r="10" spans="1:8" ht="13.5">
      <c r="A10" s="93"/>
      <c r="B10" s="16" t="s">
        <v>63</v>
      </c>
      <c r="C10" s="16">
        <v>120</v>
      </c>
      <c r="D10" s="16">
        <v>140</v>
      </c>
      <c r="E10" s="16">
        <v>160</v>
      </c>
      <c r="F10" s="16">
        <v>180</v>
      </c>
      <c r="G10" s="16">
        <v>110</v>
      </c>
      <c r="H10" s="16">
        <v>170</v>
      </c>
    </row>
    <row r="11" spans="1:8" ht="13.5">
      <c r="A11" s="93"/>
      <c r="B11" s="16" t="s">
        <v>64</v>
      </c>
      <c r="C11" s="16">
        <v>6700</v>
      </c>
      <c r="D11" s="16"/>
      <c r="E11" s="16">
        <v>3200</v>
      </c>
      <c r="F11" s="16"/>
      <c r="G11" s="16">
        <v>2200</v>
      </c>
      <c r="H11" s="16"/>
    </row>
    <row r="12" spans="1:8" ht="13.5">
      <c r="A12" s="23"/>
      <c r="B12" s="43" t="s">
        <v>77</v>
      </c>
      <c r="C12" s="44">
        <f aca="true" t="shared" si="0" ref="C12:H12">SUM(C4:C11)</f>
        <v>11350</v>
      </c>
      <c r="D12" s="44">
        <f t="shared" si="0"/>
        <v>4360</v>
      </c>
      <c r="E12" s="44">
        <f t="shared" si="0"/>
        <v>8050</v>
      </c>
      <c r="F12" s="44">
        <f t="shared" si="0"/>
        <v>5180</v>
      </c>
      <c r="G12" s="44">
        <f t="shared" si="0"/>
        <v>8370</v>
      </c>
      <c r="H12" s="44">
        <f t="shared" si="0"/>
        <v>5780</v>
      </c>
    </row>
    <row r="13" spans="1:8" ht="13.5">
      <c r="A13" s="93" t="s">
        <v>14</v>
      </c>
      <c r="B13" s="16" t="s">
        <v>9</v>
      </c>
      <c r="C13" s="16"/>
      <c r="D13" s="16"/>
      <c r="E13" s="16"/>
      <c r="F13" s="16"/>
      <c r="G13" s="16"/>
      <c r="H13" s="16"/>
    </row>
    <row r="14" spans="1:8" ht="13.5">
      <c r="A14" s="93"/>
      <c r="B14" s="16" t="s">
        <v>10</v>
      </c>
      <c r="C14" s="16">
        <v>1476</v>
      </c>
      <c r="D14" s="16">
        <v>410</v>
      </c>
      <c r="E14" s="16"/>
      <c r="F14" s="16"/>
      <c r="G14" s="16"/>
      <c r="H14" s="16"/>
    </row>
    <row r="15" spans="1:8" ht="13.5">
      <c r="A15" s="93"/>
      <c r="B15" s="16" t="s">
        <v>11</v>
      </c>
      <c r="C15" s="16"/>
      <c r="D15" s="16"/>
      <c r="E15" s="16"/>
      <c r="F15" s="16"/>
      <c r="G15" s="16">
        <v>2590</v>
      </c>
      <c r="H15" s="16"/>
    </row>
    <row r="16" spans="1:8" ht="13.5">
      <c r="A16" s="93"/>
      <c r="B16" s="16" t="s">
        <v>12</v>
      </c>
      <c r="C16" s="16"/>
      <c r="D16" s="16"/>
      <c r="E16" s="16"/>
      <c r="F16" s="16"/>
      <c r="G16" s="16"/>
      <c r="H16" s="16">
        <v>17000</v>
      </c>
    </row>
    <row r="17" spans="1:8" ht="13.5">
      <c r="A17" s="93"/>
      <c r="B17" s="16" t="s">
        <v>13</v>
      </c>
      <c r="C17" s="16"/>
      <c r="D17" s="16">
        <v>1120</v>
      </c>
      <c r="E17" s="16">
        <v>1540</v>
      </c>
      <c r="F17" s="16">
        <v>1540</v>
      </c>
      <c r="G17" s="16">
        <v>1540</v>
      </c>
      <c r="H17" s="16">
        <v>1540</v>
      </c>
    </row>
    <row r="18" spans="1:8" ht="13.5">
      <c r="A18" s="93"/>
      <c r="B18" s="16" t="s">
        <v>19</v>
      </c>
      <c r="C18" s="16"/>
      <c r="D18" s="16"/>
      <c r="E18" s="16"/>
      <c r="F18" s="16"/>
      <c r="G18" s="16"/>
      <c r="H18" s="16"/>
    </row>
    <row r="19" spans="1:8" ht="13.5">
      <c r="A19" s="93"/>
      <c r="B19" s="16" t="s">
        <v>19</v>
      </c>
      <c r="C19" s="16"/>
      <c r="D19" s="16"/>
      <c r="E19" s="16"/>
      <c r="F19" s="16"/>
      <c r="G19" s="16"/>
      <c r="H19" s="16"/>
    </row>
    <row r="20" spans="1:8" ht="13.5">
      <c r="A20" s="93"/>
      <c r="B20" s="16" t="s">
        <v>19</v>
      </c>
      <c r="C20" s="16"/>
      <c r="D20" s="16"/>
      <c r="E20" s="16"/>
      <c r="F20" s="16"/>
      <c r="G20" s="16"/>
      <c r="H20" s="16"/>
    </row>
    <row r="21" spans="1:8" ht="13.5">
      <c r="A21" s="23"/>
      <c r="B21" s="43" t="s">
        <v>77</v>
      </c>
      <c r="C21" s="44">
        <f aca="true" t="shared" si="1" ref="C21:H21">SUM(C13:C20)</f>
        <v>1476</v>
      </c>
      <c r="D21" s="44">
        <f t="shared" si="1"/>
        <v>1530</v>
      </c>
      <c r="E21" s="44">
        <f t="shared" si="1"/>
        <v>1540</v>
      </c>
      <c r="F21" s="44">
        <f t="shared" si="1"/>
        <v>1540</v>
      </c>
      <c r="G21" s="44">
        <f t="shared" si="1"/>
        <v>4130</v>
      </c>
      <c r="H21" s="44">
        <f t="shared" si="1"/>
        <v>18540</v>
      </c>
    </row>
    <row r="22" spans="1:8" ht="13.5">
      <c r="A22" s="93" t="s">
        <v>18</v>
      </c>
      <c r="B22" s="16" t="s">
        <v>15</v>
      </c>
      <c r="C22" s="16"/>
      <c r="D22" s="16"/>
      <c r="E22" s="16"/>
      <c r="F22" s="16"/>
      <c r="G22" s="16"/>
      <c r="H22" s="16"/>
    </row>
    <row r="23" spans="1:8" ht="13.5">
      <c r="A23" s="93"/>
      <c r="B23" s="16" t="s">
        <v>16</v>
      </c>
      <c r="C23" s="16"/>
      <c r="D23" s="16"/>
      <c r="E23" s="16"/>
      <c r="F23" s="16"/>
      <c r="G23" s="16"/>
      <c r="H23" s="16"/>
    </row>
    <row r="24" spans="1:8" ht="13.5">
      <c r="A24" s="93"/>
      <c r="B24" s="16" t="s">
        <v>31</v>
      </c>
      <c r="C24" s="16"/>
      <c r="D24" s="16"/>
      <c r="E24" s="16"/>
      <c r="F24" s="16"/>
      <c r="G24" s="16"/>
      <c r="H24" s="16"/>
    </row>
    <row r="25" spans="1:8" ht="13.5">
      <c r="A25" s="93"/>
      <c r="B25" s="16" t="s">
        <v>19</v>
      </c>
      <c r="C25" s="16"/>
      <c r="D25" s="16"/>
      <c r="E25" s="16"/>
      <c r="F25" s="16"/>
      <c r="G25" s="16"/>
      <c r="H25" s="16"/>
    </row>
    <row r="26" spans="1:8" ht="13.5">
      <c r="A26" s="23"/>
      <c r="B26" s="43" t="s">
        <v>77</v>
      </c>
      <c r="C26" s="44">
        <f aca="true" t="shared" si="2" ref="C26:H26">SUM(C22:C25)</f>
        <v>0</v>
      </c>
      <c r="D26" s="44">
        <f t="shared" si="2"/>
        <v>0</v>
      </c>
      <c r="E26" s="44">
        <f t="shared" si="2"/>
        <v>0</v>
      </c>
      <c r="F26" s="44">
        <f t="shared" si="2"/>
        <v>0</v>
      </c>
      <c r="G26" s="44">
        <f t="shared" si="2"/>
        <v>0</v>
      </c>
      <c r="H26" s="44">
        <f t="shared" si="2"/>
        <v>0</v>
      </c>
    </row>
    <row r="27" spans="1:8" ht="13.5">
      <c r="A27" s="94" t="s">
        <v>20</v>
      </c>
      <c r="B27" s="16" t="s">
        <v>21</v>
      </c>
      <c r="C27" s="16"/>
      <c r="D27" s="16"/>
      <c r="E27" s="16"/>
      <c r="F27" s="16"/>
      <c r="G27" s="16"/>
      <c r="H27" s="16"/>
    </row>
    <row r="28" spans="1:8" ht="13.5">
      <c r="A28" s="94"/>
      <c r="B28" s="16" t="s">
        <v>22</v>
      </c>
      <c r="C28" s="16">
        <v>400</v>
      </c>
      <c r="D28" s="16">
        <v>400</v>
      </c>
      <c r="E28" s="16">
        <v>400</v>
      </c>
      <c r="F28" s="16">
        <v>400</v>
      </c>
      <c r="G28" s="16">
        <v>400</v>
      </c>
      <c r="H28" s="16">
        <v>400</v>
      </c>
    </row>
    <row r="29" spans="1:8" ht="13.5">
      <c r="A29" s="94"/>
      <c r="B29" s="16" t="s">
        <v>23</v>
      </c>
      <c r="C29" s="16"/>
      <c r="D29" s="16"/>
      <c r="E29" s="16"/>
      <c r="F29" s="16"/>
      <c r="G29" s="16"/>
      <c r="H29" s="16">
        <v>9500</v>
      </c>
    </row>
    <row r="30" spans="1:8" ht="13.5">
      <c r="A30" s="94"/>
      <c r="B30" s="16" t="s">
        <v>30</v>
      </c>
      <c r="C30" s="16"/>
      <c r="D30" s="16"/>
      <c r="E30" s="16"/>
      <c r="F30" s="16"/>
      <c r="G30" s="16"/>
      <c r="H30" s="16"/>
    </row>
    <row r="31" spans="1:8" ht="13.5">
      <c r="A31" s="94"/>
      <c r="B31" s="16" t="s">
        <v>28</v>
      </c>
      <c r="C31" s="16">
        <v>320</v>
      </c>
      <c r="D31" s="16">
        <v>320</v>
      </c>
      <c r="E31" s="16">
        <v>320</v>
      </c>
      <c r="F31" s="16">
        <v>320</v>
      </c>
      <c r="G31" s="16">
        <v>320</v>
      </c>
      <c r="H31" s="16">
        <v>320</v>
      </c>
    </row>
    <row r="32" spans="1:8" ht="13.5">
      <c r="A32" s="94"/>
      <c r="B32" s="16" t="s">
        <v>29</v>
      </c>
      <c r="C32" s="16"/>
      <c r="D32" s="16"/>
      <c r="E32" s="16"/>
      <c r="F32" s="16"/>
      <c r="G32" s="16"/>
      <c r="H32" s="16"/>
    </row>
    <row r="33" spans="1:8" ht="13.5">
      <c r="A33" s="94"/>
      <c r="B33" s="16" t="s">
        <v>19</v>
      </c>
      <c r="C33" s="16"/>
      <c r="D33" s="16"/>
      <c r="E33" s="16"/>
      <c r="F33" s="16"/>
      <c r="G33" s="16"/>
      <c r="H33" s="16"/>
    </row>
    <row r="34" spans="1:8" ht="13.5">
      <c r="A34" s="94"/>
      <c r="B34" s="16" t="s">
        <v>19</v>
      </c>
      <c r="C34" s="16"/>
      <c r="D34" s="16"/>
      <c r="E34" s="16"/>
      <c r="F34" s="16"/>
      <c r="G34" s="16"/>
      <c r="H34" s="16"/>
    </row>
    <row r="35" spans="1:8" ht="13.5">
      <c r="A35" s="15"/>
      <c r="B35" s="43" t="s">
        <v>77</v>
      </c>
      <c r="C35" s="44">
        <f aca="true" t="shared" si="3" ref="C35:H35">SUM(C27:C34)</f>
        <v>720</v>
      </c>
      <c r="D35" s="44">
        <f t="shared" si="3"/>
        <v>720</v>
      </c>
      <c r="E35" s="44">
        <f t="shared" si="3"/>
        <v>720</v>
      </c>
      <c r="F35" s="44">
        <f t="shared" si="3"/>
        <v>720</v>
      </c>
      <c r="G35" s="44">
        <f t="shared" si="3"/>
        <v>720</v>
      </c>
      <c r="H35" s="44">
        <f t="shared" si="3"/>
        <v>10220</v>
      </c>
    </row>
    <row r="36" spans="1:8" ht="13.5">
      <c r="A36" s="15"/>
      <c r="B36" s="26"/>
      <c r="C36" s="16"/>
      <c r="D36" s="16"/>
      <c r="E36" s="16"/>
      <c r="F36" s="16"/>
      <c r="G36" s="16"/>
      <c r="H36" s="16"/>
    </row>
    <row r="37" spans="1:8" ht="13.5" customHeight="1">
      <c r="A37" s="93" t="s">
        <v>26</v>
      </c>
      <c r="B37" s="16" t="s">
        <v>60</v>
      </c>
      <c r="C37" s="16">
        <v>2600</v>
      </c>
      <c r="D37" s="16">
        <v>2600</v>
      </c>
      <c r="E37" s="16">
        <v>2600</v>
      </c>
      <c r="F37" s="16">
        <v>2600</v>
      </c>
      <c r="G37" s="16">
        <v>2600</v>
      </c>
      <c r="H37" s="16">
        <v>2600</v>
      </c>
    </row>
    <row r="38" spans="1:8" ht="13.5">
      <c r="A38" s="93"/>
      <c r="B38" s="16" t="s">
        <v>24</v>
      </c>
      <c r="C38" s="16"/>
      <c r="D38" s="16"/>
      <c r="E38" s="16"/>
      <c r="F38" s="16"/>
      <c r="G38" s="16"/>
      <c r="H38" s="16"/>
    </row>
    <row r="39" spans="1:8" ht="13.5">
      <c r="A39" s="93"/>
      <c r="B39" s="16" t="s">
        <v>25</v>
      </c>
      <c r="C39" s="16"/>
      <c r="D39" s="16"/>
      <c r="E39" s="16"/>
      <c r="F39" s="16"/>
      <c r="G39" s="16"/>
      <c r="H39" s="16"/>
    </row>
    <row r="40" spans="1:8" ht="13.5">
      <c r="A40" s="93"/>
      <c r="B40" s="16" t="s">
        <v>19</v>
      </c>
      <c r="C40" s="16"/>
      <c r="D40" s="16"/>
      <c r="E40" s="16"/>
      <c r="F40" s="16"/>
      <c r="G40" s="16"/>
      <c r="H40" s="16"/>
    </row>
    <row r="41" spans="1:8" ht="13.5">
      <c r="A41" s="93"/>
      <c r="B41" s="16" t="s">
        <v>19</v>
      </c>
      <c r="C41" s="16"/>
      <c r="D41" s="16"/>
      <c r="E41" s="16"/>
      <c r="F41" s="16"/>
      <c r="G41" s="16"/>
      <c r="H41" s="16"/>
    </row>
    <row r="42" spans="1:8" ht="13.5">
      <c r="A42" s="93"/>
      <c r="B42" s="16" t="s">
        <v>19</v>
      </c>
      <c r="C42" s="16"/>
      <c r="D42" s="16"/>
      <c r="E42" s="16"/>
      <c r="F42" s="16"/>
      <c r="G42" s="16"/>
      <c r="H42" s="16"/>
    </row>
    <row r="43" spans="1:8" ht="13.5">
      <c r="A43" s="16"/>
      <c r="B43" s="43" t="s">
        <v>77</v>
      </c>
      <c r="C43" s="49">
        <f>SUM(C37:C42)</f>
        <v>2600</v>
      </c>
      <c r="D43" s="49">
        <f>SUM(D37:D42)</f>
        <v>2600</v>
      </c>
      <c r="E43" s="49">
        <f>SUM(E37:E42)</f>
        <v>2600</v>
      </c>
      <c r="F43" s="49">
        <f>SUM(F35:F42)</f>
        <v>3320</v>
      </c>
      <c r="G43" s="49">
        <f>SUM(G35:G42)</f>
        <v>3320</v>
      </c>
      <c r="H43" s="49">
        <f>SUM(H35:H42)</f>
        <v>12820</v>
      </c>
    </row>
    <row r="44" spans="1:8" ht="13.5">
      <c r="A44" s="16"/>
      <c r="B44" s="43" t="s">
        <v>78</v>
      </c>
      <c r="C44" s="50">
        <f aca="true" t="shared" si="4" ref="C44:H44">SUM(C43,C35,C26,C21,C12)</f>
        <v>16146</v>
      </c>
      <c r="D44" s="50">
        <f t="shared" si="4"/>
        <v>9210</v>
      </c>
      <c r="E44" s="50">
        <f t="shared" si="4"/>
        <v>12910</v>
      </c>
      <c r="F44" s="50">
        <f t="shared" si="4"/>
        <v>10760</v>
      </c>
      <c r="G44" s="50">
        <f t="shared" si="4"/>
        <v>16540</v>
      </c>
      <c r="H44" s="50">
        <f t="shared" si="4"/>
        <v>47360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showZeros="0" tabSelected="1" zoomScale="130" zoomScaleNormal="130" workbookViewId="0" topLeftCell="A109">
      <selection activeCell="N117" sqref="N117"/>
    </sheetView>
  </sheetViews>
  <sheetFormatPr defaultColWidth="9.00390625" defaultRowHeight="13.5"/>
  <cols>
    <col min="1" max="1" width="21.50390625" style="64" customWidth="1"/>
    <col min="2" max="2" width="9.375" style="64" bestFit="1" customWidth="1"/>
    <col min="3" max="8" width="9.00390625" style="64" customWidth="1"/>
    <col min="9" max="9" width="3.25390625" style="64" customWidth="1"/>
    <col min="10" max="10" width="3.125" style="64" customWidth="1"/>
    <col min="11" max="16384" width="9.00390625" style="64" customWidth="1"/>
  </cols>
  <sheetData>
    <row r="1" spans="1:10" ht="18.75">
      <c r="A1" s="63" t="s">
        <v>130</v>
      </c>
      <c r="J1" s="63"/>
    </row>
    <row r="2" spans="5:6" ht="18.75">
      <c r="E2" s="64" t="s">
        <v>43</v>
      </c>
      <c r="F2" s="64" t="s">
        <v>98</v>
      </c>
    </row>
    <row r="3" spans="1:9" ht="15" customHeight="1">
      <c r="A3" s="65" t="s">
        <v>129</v>
      </c>
      <c r="B3" s="66" t="s">
        <v>1</v>
      </c>
      <c r="C3" s="66" t="s">
        <v>2</v>
      </c>
      <c r="D3" s="66" t="s">
        <v>3</v>
      </c>
      <c r="E3" s="66" t="s">
        <v>57</v>
      </c>
      <c r="F3" s="66" t="s">
        <v>58</v>
      </c>
      <c r="G3" s="66" t="s">
        <v>59</v>
      </c>
      <c r="H3" s="66" t="s">
        <v>34</v>
      </c>
      <c r="I3" s="67"/>
    </row>
    <row r="4" spans="1:9" ht="15" customHeight="1">
      <c r="A4" s="68" t="s">
        <v>128</v>
      </c>
      <c r="B4" s="69">
        <v>7710</v>
      </c>
      <c r="C4" s="69">
        <v>3790</v>
      </c>
      <c r="D4" s="69">
        <v>7200</v>
      </c>
      <c r="E4" s="69">
        <v>4000</v>
      </c>
      <c r="F4" s="69">
        <v>5990</v>
      </c>
      <c r="G4" s="69">
        <v>5900</v>
      </c>
      <c r="H4" s="69"/>
      <c r="I4" s="70"/>
    </row>
    <row r="5" spans="1:9" ht="15" customHeight="1">
      <c r="A5" s="68" t="s">
        <v>14</v>
      </c>
      <c r="B5" s="69">
        <v>300</v>
      </c>
      <c r="C5" s="69">
        <v>300</v>
      </c>
      <c r="D5" s="69">
        <v>1000</v>
      </c>
      <c r="E5" s="69">
        <v>1000</v>
      </c>
      <c r="F5" s="69">
        <v>6300</v>
      </c>
      <c r="G5" s="69">
        <v>6300</v>
      </c>
      <c r="H5" s="69"/>
      <c r="I5" s="70"/>
    </row>
    <row r="6" spans="1:9" ht="15" customHeight="1">
      <c r="A6" s="68" t="s">
        <v>18</v>
      </c>
      <c r="B6" s="69">
        <v>380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/>
      <c r="I6" s="70"/>
    </row>
    <row r="7" spans="1:9" ht="15" customHeight="1">
      <c r="A7" s="68" t="s">
        <v>20</v>
      </c>
      <c r="B7" s="69">
        <v>900</v>
      </c>
      <c r="C7" s="69">
        <v>450</v>
      </c>
      <c r="D7" s="69">
        <v>450</v>
      </c>
      <c r="E7" s="69">
        <v>450</v>
      </c>
      <c r="F7" s="69">
        <v>450</v>
      </c>
      <c r="G7" s="69">
        <v>1100</v>
      </c>
      <c r="H7" s="69"/>
      <c r="I7" s="70"/>
    </row>
    <row r="8" spans="1:9" ht="15" customHeight="1">
      <c r="A8" s="68" t="s">
        <v>26</v>
      </c>
      <c r="B8" s="59">
        <v>5260</v>
      </c>
      <c r="C8" s="59">
        <v>5260</v>
      </c>
      <c r="D8" s="59">
        <v>5260</v>
      </c>
      <c r="E8" s="59">
        <v>16160</v>
      </c>
      <c r="F8" s="59">
        <v>30740</v>
      </c>
      <c r="G8" s="59">
        <v>31860</v>
      </c>
      <c r="H8" s="60"/>
      <c r="I8" s="60"/>
    </row>
    <row r="9" spans="1:9" ht="15" customHeight="1">
      <c r="A9" s="68" t="s">
        <v>78</v>
      </c>
      <c r="B9" s="59">
        <v>14550</v>
      </c>
      <c r="C9" s="59">
        <v>9800</v>
      </c>
      <c r="D9" s="59">
        <v>13910</v>
      </c>
      <c r="E9" s="60">
        <v>21610</v>
      </c>
      <c r="F9" s="60">
        <v>43480</v>
      </c>
      <c r="G9" s="60">
        <v>45160</v>
      </c>
      <c r="H9" s="60"/>
      <c r="I9" s="60"/>
    </row>
    <row r="10" spans="5:6" ht="15" customHeight="1">
      <c r="E10" s="64" t="s">
        <v>43</v>
      </c>
      <c r="F10" s="64" t="s">
        <v>115</v>
      </c>
    </row>
    <row r="11" spans="1:9" ht="15" customHeight="1">
      <c r="A11" s="65" t="s">
        <v>129</v>
      </c>
      <c r="B11" s="66" t="s">
        <v>1</v>
      </c>
      <c r="C11" s="66" t="s">
        <v>2</v>
      </c>
      <c r="D11" s="66" t="s">
        <v>3</v>
      </c>
      <c r="E11" s="66" t="s">
        <v>57</v>
      </c>
      <c r="F11" s="66" t="s">
        <v>58</v>
      </c>
      <c r="G11" s="66" t="s">
        <v>59</v>
      </c>
      <c r="H11" s="66" t="s">
        <v>34</v>
      </c>
      <c r="I11" s="67"/>
    </row>
    <row r="12" spans="1:9" ht="15" customHeight="1">
      <c r="A12" s="68" t="s">
        <v>128</v>
      </c>
      <c r="B12" s="69">
        <v>3810</v>
      </c>
      <c r="C12" s="69">
        <v>4020</v>
      </c>
      <c r="D12" s="69">
        <v>4286</v>
      </c>
      <c r="E12" s="69">
        <v>4450</v>
      </c>
      <c r="F12" s="69">
        <v>5890</v>
      </c>
      <c r="G12" s="69">
        <v>6130</v>
      </c>
      <c r="H12" s="69">
        <v>2150</v>
      </c>
      <c r="I12" s="70"/>
    </row>
    <row r="13" spans="1:9" ht="15" customHeight="1">
      <c r="A13" s="68" t="s">
        <v>14</v>
      </c>
      <c r="B13" s="69">
        <v>650</v>
      </c>
      <c r="C13" s="69">
        <v>650</v>
      </c>
      <c r="D13" s="69">
        <v>2740</v>
      </c>
      <c r="E13" s="69">
        <v>2480</v>
      </c>
      <c r="F13" s="69">
        <v>2620</v>
      </c>
      <c r="G13" s="69">
        <v>21320</v>
      </c>
      <c r="H13" s="69">
        <v>2740</v>
      </c>
      <c r="I13" s="70"/>
    </row>
    <row r="14" spans="1:9" ht="15" customHeight="1">
      <c r="A14" s="68" t="s">
        <v>18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70"/>
    </row>
    <row r="15" spans="1:9" ht="15" customHeight="1">
      <c r="A15" s="68" t="s">
        <v>20</v>
      </c>
      <c r="B15" s="69">
        <v>1190</v>
      </c>
      <c r="C15" s="69">
        <v>680</v>
      </c>
      <c r="D15" s="69">
        <v>1214</v>
      </c>
      <c r="E15" s="69">
        <v>1050</v>
      </c>
      <c r="F15" s="69">
        <v>610</v>
      </c>
      <c r="G15" s="69">
        <v>12870</v>
      </c>
      <c r="H15" s="69">
        <v>700</v>
      </c>
      <c r="I15" s="70"/>
    </row>
    <row r="16" spans="1:9" ht="15" customHeight="1">
      <c r="A16" s="68" t="s">
        <v>26</v>
      </c>
      <c r="B16" s="59">
        <v>2600</v>
      </c>
      <c r="C16" s="59">
        <v>2600</v>
      </c>
      <c r="D16" s="59">
        <v>2600</v>
      </c>
      <c r="E16" s="59">
        <v>2600</v>
      </c>
      <c r="F16" s="59">
        <v>2600</v>
      </c>
      <c r="G16" s="59">
        <v>2600</v>
      </c>
      <c r="H16" s="59">
        <v>2600</v>
      </c>
      <c r="I16" s="59"/>
    </row>
    <row r="17" spans="1:9" ht="15" customHeight="1">
      <c r="A17" s="68" t="s">
        <v>78</v>
      </c>
      <c r="B17" s="59">
        <v>8250</v>
      </c>
      <c r="C17" s="59">
        <v>7950</v>
      </c>
      <c r="D17" s="59">
        <v>10840</v>
      </c>
      <c r="E17" s="59">
        <v>10580</v>
      </c>
      <c r="F17" s="59">
        <v>11720</v>
      </c>
      <c r="G17" s="59">
        <v>42920</v>
      </c>
      <c r="H17" s="59">
        <v>8190</v>
      </c>
      <c r="I17" s="59"/>
    </row>
    <row r="18" spans="5:6" ht="15" customHeight="1">
      <c r="E18" s="64" t="s">
        <v>43</v>
      </c>
      <c r="F18" s="64" t="s">
        <v>117</v>
      </c>
    </row>
    <row r="19" spans="1:9" ht="15" customHeight="1">
      <c r="A19" s="65" t="s">
        <v>129</v>
      </c>
      <c r="B19" s="66" t="s">
        <v>1</v>
      </c>
      <c r="C19" s="66" t="s">
        <v>2</v>
      </c>
      <c r="D19" s="66" t="s">
        <v>3</v>
      </c>
      <c r="E19" s="66" t="s">
        <v>57</v>
      </c>
      <c r="F19" s="66" t="s">
        <v>58</v>
      </c>
      <c r="G19" s="66" t="s">
        <v>59</v>
      </c>
      <c r="H19" s="66" t="s">
        <v>34</v>
      </c>
      <c r="I19" s="67"/>
    </row>
    <row r="20" spans="1:9" ht="15" customHeight="1">
      <c r="A20" s="68" t="s">
        <v>128</v>
      </c>
      <c r="B20" s="69">
        <v>9610</v>
      </c>
      <c r="C20" s="69">
        <v>5640</v>
      </c>
      <c r="D20" s="69">
        <v>9080</v>
      </c>
      <c r="E20" s="69">
        <v>3110</v>
      </c>
      <c r="F20" s="69">
        <v>9720</v>
      </c>
      <c r="G20" s="69">
        <v>4100</v>
      </c>
      <c r="H20" s="69">
        <v>0</v>
      </c>
      <c r="I20" s="70"/>
    </row>
    <row r="21" spans="1:9" ht="15" customHeight="1">
      <c r="A21" s="68" t="s">
        <v>14</v>
      </c>
      <c r="B21" s="69">
        <v>800</v>
      </c>
      <c r="C21" s="69">
        <v>800</v>
      </c>
      <c r="D21" s="69">
        <v>900</v>
      </c>
      <c r="E21" s="69">
        <v>900</v>
      </c>
      <c r="F21" s="69">
        <v>1000</v>
      </c>
      <c r="G21" s="69">
        <v>1000</v>
      </c>
      <c r="H21" s="69">
        <v>0</v>
      </c>
      <c r="I21" s="70"/>
    </row>
    <row r="22" spans="1:9" ht="15" customHeight="1">
      <c r="A22" s="68" t="s">
        <v>18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70"/>
    </row>
    <row r="23" spans="1:9" ht="15" customHeight="1">
      <c r="A23" s="68" t="s">
        <v>20</v>
      </c>
      <c r="B23" s="69">
        <v>250</v>
      </c>
      <c r="C23" s="69">
        <v>250</v>
      </c>
      <c r="D23" s="69">
        <v>250</v>
      </c>
      <c r="E23" s="69">
        <v>250</v>
      </c>
      <c r="F23" s="69">
        <v>250</v>
      </c>
      <c r="G23" s="69">
        <v>250</v>
      </c>
      <c r="H23" s="69">
        <v>0</v>
      </c>
      <c r="I23" s="70"/>
    </row>
    <row r="24" spans="1:9" ht="15" customHeight="1">
      <c r="A24" s="68" t="s">
        <v>26</v>
      </c>
      <c r="B24" s="59">
        <v>4610</v>
      </c>
      <c r="C24" s="59">
        <v>4610</v>
      </c>
      <c r="D24" s="59">
        <v>4610</v>
      </c>
      <c r="E24" s="59">
        <v>4610</v>
      </c>
      <c r="F24" s="59">
        <v>4610</v>
      </c>
      <c r="G24" s="59">
        <v>4610</v>
      </c>
      <c r="H24" s="59">
        <v>0</v>
      </c>
      <c r="I24" s="59"/>
    </row>
    <row r="25" spans="1:9" ht="15" customHeight="1">
      <c r="A25" s="68" t="s">
        <v>78</v>
      </c>
      <c r="B25" s="59">
        <v>15270</v>
      </c>
      <c r="C25" s="59">
        <v>11300</v>
      </c>
      <c r="D25" s="59">
        <v>14840</v>
      </c>
      <c r="E25" s="59">
        <v>8870</v>
      </c>
      <c r="F25" s="59">
        <v>15580</v>
      </c>
      <c r="G25" s="59">
        <v>9960</v>
      </c>
      <c r="H25" s="59">
        <v>0</v>
      </c>
      <c r="I25" s="59"/>
    </row>
    <row r="26" spans="5:6" ht="15" customHeight="1">
      <c r="E26" s="64" t="s">
        <v>43</v>
      </c>
      <c r="F26" s="64" t="s">
        <v>131</v>
      </c>
    </row>
    <row r="27" spans="1:9" ht="15" customHeight="1">
      <c r="A27" s="65" t="s">
        <v>129</v>
      </c>
      <c r="B27" s="66" t="s">
        <v>1</v>
      </c>
      <c r="C27" s="66" t="s">
        <v>2</v>
      </c>
      <c r="D27" s="66" t="s">
        <v>3</v>
      </c>
      <c r="E27" s="66" t="s">
        <v>57</v>
      </c>
      <c r="F27" s="66" t="s">
        <v>58</v>
      </c>
      <c r="G27" s="66" t="s">
        <v>59</v>
      </c>
      <c r="H27" s="66" t="s">
        <v>34</v>
      </c>
      <c r="I27" s="67"/>
    </row>
    <row r="28" spans="1:9" ht="15" customHeight="1">
      <c r="A28" s="68" t="s">
        <v>128</v>
      </c>
      <c r="B28" s="69">
        <v>9410</v>
      </c>
      <c r="C28" s="69">
        <v>4700</v>
      </c>
      <c r="D28" s="69">
        <v>7840</v>
      </c>
      <c r="E28" s="69">
        <v>4820</v>
      </c>
      <c r="F28" s="69">
        <v>8100</v>
      </c>
      <c r="G28" s="69">
        <v>6750</v>
      </c>
      <c r="H28" s="69">
        <v>1840</v>
      </c>
      <c r="I28" s="70"/>
    </row>
    <row r="29" spans="1:9" ht="15" customHeight="1">
      <c r="A29" s="68" t="s">
        <v>14</v>
      </c>
      <c r="B29" s="69">
        <v>2181</v>
      </c>
      <c r="C29" s="69">
        <v>2181</v>
      </c>
      <c r="D29" s="69">
        <v>2181</v>
      </c>
      <c r="E29" s="69">
        <v>2181</v>
      </c>
      <c r="F29" s="69">
        <v>5181</v>
      </c>
      <c r="G29" s="69">
        <v>19181</v>
      </c>
      <c r="H29" s="69">
        <v>2181</v>
      </c>
      <c r="I29" s="70"/>
    </row>
    <row r="30" spans="1:9" ht="15" customHeight="1">
      <c r="A30" s="68" t="s">
        <v>18</v>
      </c>
      <c r="B30" s="69">
        <v>340</v>
      </c>
      <c r="C30" s="69">
        <v>0</v>
      </c>
      <c r="D30" s="69">
        <v>0</v>
      </c>
      <c r="E30" s="69"/>
      <c r="F30" s="69"/>
      <c r="G30" s="69"/>
      <c r="H30" s="69"/>
      <c r="I30" s="70"/>
    </row>
    <row r="31" spans="1:9" ht="15" customHeight="1">
      <c r="A31" s="68" t="s">
        <v>20</v>
      </c>
      <c r="B31" s="69">
        <v>640</v>
      </c>
      <c r="C31" s="69">
        <v>750</v>
      </c>
      <c r="D31" s="69">
        <v>860</v>
      </c>
      <c r="E31" s="69">
        <v>680</v>
      </c>
      <c r="F31" s="69">
        <v>600</v>
      </c>
      <c r="G31" s="69">
        <v>550</v>
      </c>
      <c r="H31" s="69">
        <v>500</v>
      </c>
      <c r="I31" s="70"/>
    </row>
    <row r="32" spans="1:9" ht="15" customHeight="1">
      <c r="A32" s="68" t="s">
        <v>26</v>
      </c>
      <c r="B32" s="59">
        <v>4660</v>
      </c>
      <c r="C32" s="59">
        <v>4660</v>
      </c>
      <c r="D32" s="59">
        <v>4660</v>
      </c>
      <c r="E32" s="59">
        <v>4660</v>
      </c>
      <c r="F32" s="59">
        <v>4660</v>
      </c>
      <c r="G32" s="59">
        <v>4660</v>
      </c>
      <c r="H32" s="59">
        <v>4660</v>
      </c>
      <c r="I32" s="59"/>
    </row>
    <row r="33" spans="1:9" ht="15" customHeight="1">
      <c r="A33" s="68" t="s">
        <v>78</v>
      </c>
      <c r="B33" s="59">
        <v>17231</v>
      </c>
      <c r="C33" s="59">
        <v>12291</v>
      </c>
      <c r="D33" s="59">
        <v>15541</v>
      </c>
      <c r="E33" s="59">
        <v>12341</v>
      </c>
      <c r="F33" s="59">
        <v>18541</v>
      </c>
      <c r="G33" s="59">
        <v>31141</v>
      </c>
      <c r="H33" s="59">
        <v>9181</v>
      </c>
      <c r="I33" s="59"/>
    </row>
    <row r="34" spans="5:6" ht="15" customHeight="1">
      <c r="E34" s="64" t="s">
        <v>43</v>
      </c>
      <c r="F34" s="64" t="s">
        <v>99</v>
      </c>
    </row>
    <row r="35" spans="1:9" ht="15" customHeight="1">
      <c r="A35" s="65" t="s">
        <v>129</v>
      </c>
      <c r="B35" s="66" t="s">
        <v>1</v>
      </c>
      <c r="C35" s="66" t="s">
        <v>2</v>
      </c>
      <c r="D35" s="66" t="s">
        <v>3</v>
      </c>
      <c r="E35" s="66" t="s">
        <v>57</v>
      </c>
      <c r="F35" s="66" t="s">
        <v>58</v>
      </c>
      <c r="G35" s="66" t="s">
        <v>59</v>
      </c>
      <c r="H35" s="66" t="s">
        <v>34</v>
      </c>
      <c r="I35" s="67"/>
    </row>
    <row r="36" spans="1:9" ht="15" customHeight="1">
      <c r="A36" s="68" t="s">
        <v>128</v>
      </c>
      <c r="B36" s="69">
        <v>5200</v>
      </c>
      <c r="C36" s="69">
        <v>4560</v>
      </c>
      <c r="D36" s="69">
        <v>7800</v>
      </c>
      <c r="E36" s="69">
        <v>7800</v>
      </c>
      <c r="F36" s="69">
        <v>5370</v>
      </c>
      <c r="G36" s="69">
        <v>5070</v>
      </c>
      <c r="H36" s="69">
        <v>0</v>
      </c>
      <c r="I36" s="70"/>
    </row>
    <row r="37" spans="1:9" ht="15" customHeight="1">
      <c r="A37" s="68" t="s">
        <v>14</v>
      </c>
      <c r="B37" s="69">
        <v>3350</v>
      </c>
      <c r="C37" s="69">
        <v>3350</v>
      </c>
      <c r="D37" s="69">
        <v>3118</v>
      </c>
      <c r="E37" s="69">
        <v>3118</v>
      </c>
      <c r="F37" s="69">
        <v>7300</v>
      </c>
      <c r="G37" s="69">
        <v>7300</v>
      </c>
      <c r="H37" s="69">
        <v>0</v>
      </c>
      <c r="I37" s="70"/>
    </row>
    <row r="38" spans="1:9" ht="15" customHeight="1">
      <c r="A38" s="68" t="s">
        <v>18</v>
      </c>
      <c r="B38" s="69">
        <v>0</v>
      </c>
      <c r="C38" s="69">
        <v>0</v>
      </c>
      <c r="D38" s="69">
        <v>0</v>
      </c>
      <c r="E38" s="69"/>
      <c r="F38" s="69"/>
      <c r="G38" s="69"/>
      <c r="H38" s="69"/>
      <c r="I38" s="70"/>
    </row>
    <row r="39" spans="1:9" ht="15" customHeight="1">
      <c r="A39" s="68" t="s">
        <v>20</v>
      </c>
      <c r="B39" s="69">
        <v>105</v>
      </c>
      <c r="C39" s="69">
        <v>105</v>
      </c>
      <c r="D39" s="69">
        <v>105</v>
      </c>
      <c r="E39" s="69">
        <v>105</v>
      </c>
      <c r="F39" s="69">
        <v>105</v>
      </c>
      <c r="G39" s="69">
        <v>8255</v>
      </c>
      <c r="H39" s="69">
        <v>0</v>
      </c>
      <c r="I39" s="70"/>
    </row>
    <row r="40" spans="1:9" ht="15" customHeight="1">
      <c r="A40" s="68" t="s">
        <v>26</v>
      </c>
      <c r="B40" s="59">
        <v>6300</v>
      </c>
      <c r="C40" s="59">
        <v>6300</v>
      </c>
      <c r="D40" s="59">
        <v>6300</v>
      </c>
      <c r="E40" s="59">
        <v>6300</v>
      </c>
      <c r="F40" s="59">
        <v>6300</v>
      </c>
      <c r="G40" s="59">
        <v>6300</v>
      </c>
      <c r="H40" s="60"/>
      <c r="I40" s="60"/>
    </row>
    <row r="41" spans="1:9" ht="15" customHeight="1">
      <c r="A41" s="68" t="s">
        <v>78</v>
      </c>
      <c r="B41" s="59">
        <v>14955</v>
      </c>
      <c r="C41" s="59">
        <v>14315</v>
      </c>
      <c r="D41" s="59">
        <v>17323</v>
      </c>
      <c r="E41" s="59">
        <v>17323</v>
      </c>
      <c r="F41" s="59">
        <v>19075</v>
      </c>
      <c r="G41" s="59">
        <v>26925</v>
      </c>
      <c r="H41" s="60"/>
      <c r="I41" s="60"/>
    </row>
    <row r="42" spans="5:6" ht="15" customHeight="1">
      <c r="E42" s="64" t="s">
        <v>43</v>
      </c>
      <c r="F42" s="64" t="s">
        <v>65</v>
      </c>
    </row>
    <row r="43" spans="1:9" ht="15" customHeight="1">
      <c r="A43" s="65" t="s">
        <v>129</v>
      </c>
      <c r="B43" s="66" t="s">
        <v>1</v>
      </c>
      <c r="C43" s="66" t="s">
        <v>2</v>
      </c>
      <c r="D43" s="66" t="s">
        <v>3</v>
      </c>
      <c r="E43" s="66" t="s">
        <v>57</v>
      </c>
      <c r="F43" s="66" t="s">
        <v>58</v>
      </c>
      <c r="G43" s="66" t="s">
        <v>59</v>
      </c>
      <c r="H43" s="66" t="s">
        <v>34</v>
      </c>
      <c r="I43" s="67"/>
    </row>
    <row r="44" spans="1:9" ht="15" customHeight="1">
      <c r="A44" s="68" t="s">
        <v>128</v>
      </c>
      <c r="B44" s="69">
        <v>5490</v>
      </c>
      <c r="C44" s="69">
        <v>5550</v>
      </c>
      <c r="D44" s="69">
        <v>6450</v>
      </c>
      <c r="E44" s="69">
        <v>6500</v>
      </c>
      <c r="F44" s="69">
        <v>6550</v>
      </c>
      <c r="G44" s="69">
        <v>6480</v>
      </c>
      <c r="H44" s="69">
        <v>0</v>
      </c>
      <c r="I44" s="70"/>
    </row>
    <row r="45" spans="1:9" ht="15" customHeight="1">
      <c r="A45" s="68" t="s">
        <v>14</v>
      </c>
      <c r="B45" s="69">
        <v>0</v>
      </c>
      <c r="C45" s="69">
        <v>0</v>
      </c>
      <c r="D45" s="69">
        <v>0</v>
      </c>
      <c r="E45" s="69"/>
      <c r="F45" s="69"/>
      <c r="G45" s="69"/>
      <c r="H45" s="69"/>
      <c r="I45" s="70"/>
    </row>
    <row r="46" spans="1:9" ht="15" customHeight="1">
      <c r="A46" s="68" t="s">
        <v>18</v>
      </c>
      <c r="B46" s="69">
        <v>0</v>
      </c>
      <c r="C46" s="69">
        <v>0</v>
      </c>
      <c r="D46" s="69">
        <v>0</v>
      </c>
      <c r="E46" s="69"/>
      <c r="F46" s="69"/>
      <c r="G46" s="69"/>
      <c r="H46" s="69"/>
      <c r="I46" s="70"/>
    </row>
    <row r="47" spans="1:9" ht="15" customHeight="1">
      <c r="A47" s="68" t="s">
        <v>20</v>
      </c>
      <c r="B47" s="69">
        <v>1450</v>
      </c>
      <c r="C47" s="69">
        <v>1450</v>
      </c>
      <c r="D47" s="69">
        <v>1450</v>
      </c>
      <c r="E47" s="69">
        <v>1450</v>
      </c>
      <c r="F47" s="69">
        <v>1450</v>
      </c>
      <c r="G47" s="69">
        <v>1450</v>
      </c>
      <c r="H47" s="69">
        <v>0</v>
      </c>
      <c r="I47" s="70"/>
    </row>
    <row r="48" spans="1:9" ht="15" customHeight="1">
      <c r="A48" s="68" t="s">
        <v>26</v>
      </c>
      <c r="B48" s="59">
        <v>5860</v>
      </c>
      <c r="C48" s="59">
        <v>5860</v>
      </c>
      <c r="D48" s="59">
        <v>5860</v>
      </c>
      <c r="E48" s="59">
        <v>5860</v>
      </c>
      <c r="F48" s="59">
        <v>5860</v>
      </c>
      <c r="G48" s="59">
        <v>5860</v>
      </c>
      <c r="H48" s="60"/>
      <c r="I48" s="60"/>
    </row>
    <row r="49" spans="1:9" ht="15" customHeight="1">
      <c r="A49" s="68" t="s">
        <v>78</v>
      </c>
      <c r="B49" s="59">
        <v>12800</v>
      </c>
      <c r="C49" s="59">
        <v>12860</v>
      </c>
      <c r="D49" s="59">
        <v>13760</v>
      </c>
      <c r="E49" s="59">
        <v>13810</v>
      </c>
      <c r="F49" s="59">
        <v>13860</v>
      </c>
      <c r="G49" s="59">
        <v>13790</v>
      </c>
      <c r="H49" s="59">
        <v>0</v>
      </c>
      <c r="I49" s="59"/>
    </row>
    <row r="50" spans="5:6" ht="15" customHeight="1">
      <c r="E50" s="64" t="s">
        <v>43</v>
      </c>
      <c r="F50" s="64" t="s">
        <v>97</v>
      </c>
    </row>
    <row r="51" spans="1:9" ht="15" customHeight="1">
      <c r="A51" s="65" t="s">
        <v>129</v>
      </c>
      <c r="B51" s="66" t="s">
        <v>1</v>
      </c>
      <c r="C51" s="66" t="s">
        <v>2</v>
      </c>
      <c r="D51" s="66" t="s">
        <v>3</v>
      </c>
      <c r="E51" s="66" t="s">
        <v>57</v>
      </c>
      <c r="F51" s="66" t="s">
        <v>58</v>
      </c>
      <c r="G51" s="66" t="s">
        <v>59</v>
      </c>
      <c r="H51" s="66" t="s">
        <v>34</v>
      </c>
      <c r="I51" s="67"/>
    </row>
    <row r="52" spans="1:9" ht="15" customHeight="1">
      <c r="A52" s="68" t="s">
        <v>128</v>
      </c>
      <c r="B52" s="69">
        <v>10100</v>
      </c>
      <c r="C52" s="69">
        <v>5400</v>
      </c>
      <c r="D52" s="69">
        <v>7350</v>
      </c>
      <c r="E52" s="69">
        <v>6400</v>
      </c>
      <c r="F52" s="69">
        <v>4500</v>
      </c>
      <c r="G52" s="69">
        <v>4500</v>
      </c>
      <c r="H52" s="69"/>
      <c r="I52" s="70"/>
    </row>
    <row r="53" spans="1:9" ht="15" customHeight="1">
      <c r="A53" s="68" t="s">
        <v>14</v>
      </c>
      <c r="B53" s="69">
        <v>0</v>
      </c>
      <c r="C53" s="69">
        <v>0</v>
      </c>
      <c r="D53" s="69">
        <v>0</v>
      </c>
      <c r="E53" s="69">
        <v>0</v>
      </c>
      <c r="F53" s="69">
        <v>2000</v>
      </c>
      <c r="G53" s="69">
        <v>25000</v>
      </c>
      <c r="H53" s="69"/>
      <c r="I53" s="70"/>
    </row>
    <row r="54" spans="1:9" ht="15" customHeight="1">
      <c r="A54" s="68" t="s">
        <v>18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/>
      <c r="I54" s="70"/>
    </row>
    <row r="55" spans="1:9" ht="15" customHeight="1">
      <c r="A55" s="68" t="s">
        <v>20</v>
      </c>
      <c r="B55" s="69">
        <v>160</v>
      </c>
      <c r="C55" s="69">
        <v>110</v>
      </c>
      <c r="D55" s="69">
        <v>110</v>
      </c>
      <c r="E55" s="69">
        <v>110</v>
      </c>
      <c r="F55" s="69">
        <v>110</v>
      </c>
      <c r="G55" s="69">
        <v>8270</v>
      </c>
      <c r="H55" s="69"/>
      <c r="I55" s="70"/>
    </row>
    <row r="56" spans="1:9" ht="15" customHeight="1">
      <c r="A56" s="68" t="s">
        <v>26</v>
      </c>
      <c r="B56" s="59">
        <v>7000</v>
      </c>
      <c r="C56" s="59">
        <v>7000</v>
      </c>
      <c r="D56" s="59">
        <v>7000</v>
      </c>
      <c r="E56" s="59">
        <v>7000</v>
      </c>
      <c r="F56" s="59">
        <v>7000</v>
      </c>
      <c r="G56" s="59">
        <v>7000</v>
      </c>
      <c r="H56" s="59">
        <v>0</v>
      </c>
      <c r="I56" s="59"/>
    </row>
    <row r="57" spans="1:9" ht="15" customHeight="1">
      <c r="A57" s="68" t="s">
        <v>78</v>
      </c>
      <c r="B57" s="59">
        <v>17260</v>
      </c>
      <c r="C57" s="59">
        <v>12510</v>
      </c>
      <c r="D57" s="59">
        <v>14460</v>
      </c>
      <c r="E57" s="59">
        <v>13510</v>
      </c>
      <c r="F57" s="59">
        <v>13610</v>
      </c>
      <c r="G57" s="59">
        <v>44770</v>
      </c>
      <c r="H57" s="60"/>
      <c r="I57" s="60"/>
    </row>
    <row r="58" spans="5:6" ht="18.75">
      <c r="E58" s="64" t="s">
        <v>43</v>
      </c>
      <c r="F58" s="64" t="s">
        <v>74</v>
      </c>
    </row>
    <row r="59" spans="1:8" ht="18.75">
      <c r="A59" s="65" t="s">
        <v>129</v>
      </c>
      <c r="B59" s="66" t="s">
        <v>1</v>
      </c>
      <c r="C59" s="66" t="s">
        <v>2</v>
      </c>
      <c r="D59" s="66" t="s">
        <v>3</v>
      </c>
      <c r="E59" s="66" t="s">
        <v>57</v>
      </c>
      <c r="F59" s="66" t="s">
        <v>58</v>
      </c>
      <c r="G59" s="66" t="s">
        <v>59</v>
      </c>
      <c r="H59" s="66" t="s">
        <v>34</v>
      </c>
    </row>
    <row r="60" spans="1:8" ht="18.75">
      <c r="A60" s="68" t="s">
        <v>128</v>
      </c>
      <c r="B60" s="69">
        <v>3700</v>
      </c>
      <c r="C60" s="69">
        <v>4000</v>
      </c>
      <c r="D60" s="69">
        <v>4400</v>
      </c>
      <c r="E60" s="69">
        <v>4600</v>
      </c>
      <c r="F60" s="69">
        <v>5200</v>
      </c>
      <c r="G60" s="69">
        <v>5200</v>
      </c>
      <c r="H60" s="69">
        <v>3400</v>
      </c>
    </row>
    <row r="61" spans="1:8" ht="18.75">
      <c r="A61" s="68" t="s">
        <v>14</v>
      </c>
      <c r="B61" s="69">
        <v>0</v>
      </c>
      <c r="C61" s="69">
        <v>0</v>
      </c>
      <c r="D61" s="69">
        <v>2800</v>
      </c>
      <c r="E61" s="69">
        <v>2800</v>
      </c>
      <c r="F61" s="69">
        <v>5450</v>
      </c>
      <c r="G61" s="69">
        <v>25800</v>
      </c>
      <c r="H61" s="69"/>
    </row>
    <row r="62" spans="1:8" ht="18.75">
      <c r="A62" s="68" t="s">
        <v>18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/>
    </row>
    <row r="63" spans="1:8" ht="18.75">
      <c r="A63" s="68" t="s">
        <v>20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16000</v>
      </c>
      <c r="H63" s="69">
        <v>0</v>
      </c>
    </row>
    <row r="64" spans="1:8" ht="18.75">
      <c r="A64" s="68" t="s">
        <v>26</v>
      </c>
      <c r="B64" s="59">
        <v>4060</v>
      </c>
      <c r="C64" s="59">
        <v>4060</v>
      </c>
      <c r="D64" s="59">
        <v>4060</v>
      </c>
      <c r="E64" s="59">
        <v>4060</v>
      </c>
      <c r="F64" s="59">
        <v>4060</v>
      </c>
      <c r="G64" s="59">
        <v>4060</v>
      </c>
      <c r="H64" s="59">
        <v>4060</v>
      </c>
    </row>
    <row r="65" spans="1:8" ht="18.75">
      <c r="A65" s="68" t="s">
        <v>78</v>
      </c>
      <c r="B65" s="59">
        <v>7760</v>
      </c>
      <c r="C65" s="59">
        <v>8060</v>
      </c>
      <c r="D65" s="59">
        <v>11260</v>
      </c>
      <c r="E65" s="59">
        <v>11460</v>
      </c>
      <c r="F65" s="59">
        <v>14710</v>
      </c>
      <c r="G65" s="59">
        <v>51060</v>
      </c>
      <c r="H65" s="59">
        <v>7460</v>
      </c>
    </row>
    <row r="66" ht="18.75">
      <c r="E66" s="64" t="s">
        <v>61</v>
      </c>
    </row>
    <row r="67" spans="1:7" ht="18.75">
      <c r="A67" s="65" t="s">
        <v>129</v>
      </c>
      <c r="B67" s="67" t="s">
        <v>1</v>
      </c>
      <c r="C67" s="67" t="s">
        <v>2</v>
      </c>
      <c r="D67" s="67" t="s">
        <v>3</v>
      </c>
      <c r="E67" s="67" t="s">
        <v>57</v>
      </c>
      <c r="F67" s="67" t="s">
        <v>58</v>
      </c>
      <c r="G67" s="67" t="s">
        <v>59</v>
      </c>
    </row>
    <row r="68" spans="1:7" ht="18.75">
      <c r="A68" s="68" t="s">
        <v>128</v>
      </c>
      <c r="B68" s="60">
        <v>11350</v>
      </c>
      <c r="C68" s="60">
        <v>4360</v>
      </c>
      <c r="D68" s="60">
        <v>8050</v>
      </c>
      <c r="E68" s="60">
        <v>5180</v>
      </c>
      <c r="F68" s="60">
        <v>8370</v>
      </c>
      <c r="G68" s="60">
        <v>5780</v>
      </c>
    </row>
    <row r="69" spans="1:7" ht="18.75">
      <c r="A69" s="68" t="s">
        <v>14</v>
      </c>
      <c r="B69" s="60">
        <v>1476</v>
      </c>
      <c r="C69" s="60">
        <v>1530</v>
      </c>
      <c r="D69" s="60">
        <v>1540</v>
      </c>
      <c r="E69" s="60">
        <v>1540</v>
      </c>
      <c r="F69" s="60">
        <v>4130</v>
      </c>
      <c r="G69" s="60">
        <v>18540</v>
      </c>
    </row>
    <row r="70" spans="1:7" ht="18.75">
      <c r="A70" s="68" t="s">
        <v>18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</row>
    <row r="71" spans="1:7" ht="18.75">
      <c r="A71" s="68" t="s">
        <v>20</v>
      </c>
      <c r="B71" s="60">
        <v>720</v>
      </c>
      <c r="C71" s="60">
        <v>720</v>
      </c>
      <c r="D71" s="60">
        <v>720</v>
      </c>
      <c r="E71" s="60">
        <v>720</v>
      </c>
      <c r="F71" s="60">
        <v>720</v>
      </c>
      <c r="G71" s="60">
        <v>10220</v>
      </c>
    </row>
    <row r="72" spans="1:7" ht="18.75">
      <c r="A72" s="68" t="s">
        <v>26</v>
      </c>
      <c r="B72" s="70">
        <v>2600</v>
      </c>
      <c r="C72" s="70">
        <v>2600</v>
      </c>
      <c r="D72" s="70">
        <v>2600</v>
      </c>
      <c r="E72" s="70">
        <v>3320</v>
      </c>
      <c r="F72" s="70">
        <v>3320</v>
      </c>
      <c r="G72" s="70">
        <v>12820</v>
      </c>
    </row>
    <row r="73" spans="1:7" ht="18.75">
      <c r="A73" s="68" t="s">
        <v>78</v>
      </c>
      <c r="B73" s="59">
        <v>16146</v>
      </c>
      <c r="C73" s="59">
        <v>9210</v>
      </c>
      <c r="D73" s="59">
        <v>12910</v>
      </c>
      <c r="E73" s="59">
        <v>10760</v>
      </c>
      <c r="F73" s="59">
        <v>16540</v>
      </c>
      <c r="G73" s="59">
        <v>47360</v>
      </c>
    </row>
    <row r="74" spans="5:6" ht="18.75">
      <c r="E74" s="64" t="s">
        <v>43</v>
      </c>
      <c r="F74" s="64" t="s">
        <v>84</v>
      </c>
    </row>
    <row r="75" spans="1:8" ht="18.75">
      <c r="A75" s="65" t="s">
        <v>129</v>
      </c>
      <c r="B75" s="66" t="s">
        <v>1</v>
      </c>
      <c r="C75" s="66" t="s">
        <v>2</v>
      </c>
      <c r="D75" s="66" t="s">
        <v>3</v>
      </c>
      <c r="E75" s="66" t="s">
        <v>57</v>
      </c>
      <c r="F75" s="66" t="s">
        <v>58</v>
      </c>
      <c r="G75" s="66" t="s">
        <v>59</v>
      </c>
      <c r="H75" s="66" t="s">
        <v>34</v>
      </c>
    </row>
    <row r="76" spans="1:8" ht="18.75">
      <c r="A76" s="68" t="s">
        <v>128</v>
      </c>
      <c r="B76" s="69">
        <v>11365</v>
      </c>
      <c r="C76" s="69">
        <v>4520</v>
      </c>
      <c r="D76" s="69">
        <v>8350</v>
      </c>
      <c r="E76" s="69">
        <v>5835</v>
      </c>
      <c r="F76" s="69">
        <v>8075</v>
      </c>
      <c r="G76" s="69">
        <v>6750</v>
      </c>
      <c r="H76" s="69"/>
    </row>
    <row r="77" spans="1:8" ht="18.75">
      <c r="A77" s="68" t="s">
        <v>14</v>
      </c>
      <c r="B77" s="69">
        <v>700</v>
      </c>
      <c r="C77" s="69">
        <v>700</v>
      </c>
      <c r="D77" s="69">
        <v>1460</v>
      </c>
      <c r="E77" s="69">
        <v>1460</v>
      </c>
      <c r="F77" s="69">
        <v>7420</v>
      </c>
      <c r="G77" s="69">
        <v>19060</v>
      </c>
      <c r="H77" s="69"/>
    </row>
    <row r="78" spans="1:8" ht="18.75">
      <c r="A78" s="68" t="s">
        <v>18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/>
    </row>
    <row r="79" spans="1:8" ht="18.75">
      <c r="A79" s="68" t="s">
        <v>20</v>
      </c>
      <c r="B79" s="69">
        <v>850</v>
      </c>
      <c r="C79" s="69">
        <v>850</v>
      </c>
      <c r="D79" s="69">
        <v>850</v>
      </c>
      <c r="E79" s="69">
        <v>850</v>
      </c>
      <c r="F79" s="69">
        <v>850</v>
      </c>
      <c r="G79" s="69">
        <v>8350</v>
      </c>
      <c r="H79" s="69"/>
    </row>
    <row r="80" spans="1:8" ht="18.75">
      <c r="A80" s="68" t="s">
        <v>26</v>
      </c>
      <c r="B80" s="59">
        <v>2400</v>
      </c>
      <c r="C80" s="59">
        <v>2400</v>
      </c>
      <c r="D80" s="59">
        <v>2400</v>
      </c>
      <c r="E80" s="59">
        <v>2400</v>
      </c>
      <c r="F80" s="59">
        <v>2400</v>
      </c>
      <c r="G80" s="59">
        <v>2400</v>
      </c>
      <c r="H80" s="60"/>
    </row>
    <row r="81" spans="1:8" ht="18.75">
      <c r="A81" s="68" t="s">
        <v>78</v>
      </c>
      <c r="B81" s="59">
        <v>15315</v>
      </c>
      <c r="C81" s="59">
        <v>8470</v>
      </c>
      <c r="D81" s="59">
        <v>13060</v>
      </c>
      <c r="E81" s="59">
        <v>10545</v>
      </c>
      <c r="F81" s="59">
        <v>18745</v>
      </c>
      <c r="G81" s="59">
        <v>36560</v>
      </c>
      <c r="H81" s="59">
        <v>0</v>
      </c>
    </row>
    <row r="82" spans="5:6" ht="18.75">
      <c r="E82" s="64" t="s">
        <v>43</v>
      </c>
      <c r="F82" s="64" t="s">
        <v>90</v>
      </c>
    </row>
    <row r="83" spans="1:8" ht="18.75">
      <c r="A83" s="65" t="s">
        <v>129</v>
      </c>
      <c r="B83" s="66" t="s">
        <v>1</v>
      </c>
      <c r="C83" s="66" t="s">
        <v>2</v>
      </c>
      <c r="D83" s="66" t="s">
        <v>3</v>
      </c>
      <c r="E83" s="66" t="s">
        <v>57</v>
      </c>
      <c r="F83" s="66" t="s">
        <v>58</v>
      </c>
      <c r="G83" s="66" t="s">
        <v>59</v>
      </c>
      <c r="H83" s="66" t="s">
        <v>34</v>
      </c>
    </row>
    <row r="84" spans="1:8" ht="18.75">
      <c r="A84" s="68" t="s">
        <v>128</v>
      </c>
      <c r="B84" s="69">
        <v>4500</v>
      </c>
      <c r="C84" s="69">
        <v>5000</v>
      </c>
      <c r="D84" s="69">
        <v>5500</v>
      </c>
      <c r="E84" s="69">
        <v>5600</v>
      </c>
      <c r="F84" s="69">
        <v>6600</v>
      </c>
      <c r="G84" s="69">
        <v>6800</v>
      </c>
      <c r="H84" s="69">
        <v>0</v>
      </c>
    </row>
    <row r="85" spans="1:8" ht="18.75">
      <c r="A85" s="68" t="s">
        <v>14</v>
      </c>
      <c r="B85" s="69">
        <v>1990</v>
      </c>
      <c r="C85" s="69">
        <v>1460</v>
      </c>
      <c r="D85" s="69">
        <v>2813</v>
      </c>
      <c r="E85" s="69">
        <v>4068</v>
      </c>
      <c r="F85" s="69">
        <v>5813</v>
      </c>
      <c r="G85" s="69">
        <v>21353</v>
      </c>
      <c r="H85" s="69">
        <v>0</v>
      </c>
    </row>
    <row r="86" spans="1:8" ht="18.75">
      <c r="A86" s="68" t="s">
        <v>18</v>
      </c>
      <c r="B86" s="69">
        <v>0</v>
      </c>
      <c r="C86" s="69">
        <v>0</v>
      </c>
      <c r="D86" s="69">
        <v>0</v>
      </c>
      <c r="E86" s="69"/>
      <c r="F86" s="69"/>
      <c r="G86" s="69"/>
      <c r="H86" s="69"/>
    </row>
    <row r="87" spans="1:8" ht="18.75">
      <c r="A87" s="68" t="s">
        <v>20</v>
      </c>
      <c r="B87" s="69">
        <v>500</v>
      </c>
      <c r="C87" s="69">
        <v>500</v>
      </c>
      <c r="D87" s="69">
        <v>500</v>
      </c>
      <c r="E87" s="69">
        <v>500</v>
      </c>
      <c r="F87" s="69">
        <v>500</v>
      </c>
      <c r="G87" s="69">
        <v>8900</v>
      </c>
      <c r="H87" s="69">
        <v>0</v>
      </c>
    </row>
    <row r="88" spans="1:8" ht="18.75">
      <c r="A88" s="68" t="s">
        <v>26</v>
      </c>
      <c r="B88" s="59">
        <v>3000</v>
      </c>
      <c r="C88" s="59">
        <v>3000</v>
      </c>
      <c r="D88" s="59">
        <v>3000</v>
      </c>
      <c r="E88" s="59">
        <v>3000</v>
      </c>
      <c r="F88" s="59">
        <v>3000</v>
      </c>
      <c r="G88" s="59">
        <v>3000</v>
      </c>
      <c r="H88" s="59">
        <v>0</v>
      </c>
    </row>
    <row r="89" spans="1:8" ht="18.75">
      <c r="A89" s="68" t="s">
        <v>78</v>
      </c>
      <c r="B89" s="59">
        <v>9990</v>
      </c>
      <c r="C89" s="59">
        <v>9960</v>
      </c>
      <c r="D89" s="59">
        <v>11813</v>
      </c>
      <c r="E89" s="59">
        <v>13168</v>
      </c>
      <c r="F89" s="59">
        <v>15913</v>
      </c>
      <c r="G89" s="61">
        <v>40053</v>
      </c>
      <c r="H89" s="59">
        <v>0</v>
      </c>
    </row>
    <row r="90" spans="5:6" ht="18.75">
      <c r="E90" s="64" t="s">
        <v>43</v>
      </c>
      <c r="F90" s="64" t="s">
        <v>86</v>
      </c>
    </row>
    <row r="91" spans="1:8" ht="18.75">
      <c r="A91" s="65" t="s">
        <v>129</v>
      </c>
      <c r="B91" s="66" t="s">
        <v>1</v>
      </c>
      <c r="C91" s="66" t="s">
        <v>2</v>
      </c>
      <c r="D91" s="66" t="s">
        <v>3</v>
      </c>
      <c r="E91" s="66" t="s">
        <v>57</v>
      </c>
      <c r="F91" s="66" t="s">
        <v>58</v>
      </c>
      <c r="G91" s="66" t="s">
        <v>59</v>
      </c>
      <c r="H91" s="66" t="s">
        <v>34</v>
      </c>
    </row>
    <row r="92" spans="1:8" ht="18.75">
      <c r="A92" s="68" t="s">
        <v>128</v>
      </c>
      <c r="B92" s="69">
        <v>9500</v>
      </c>
      <c r="C92" s="69">
        <v>4700</v>
      </c>
      <c r="D92" s="69">
        <v>4970</v>
      </c>
      <c r="E92" s="69">
        <v>5100</v>
      </c>
      <c r="F92" s="69">
        <v>5570</v>
      </c>
      <c r="G92" s="69">
        <v>7405</v>
      </c>
      <c r="H92" s="69">
        <v>5030</v>
      </c>
    </row>
    <row r="93" spans="1:8" ht="18.75">
      <c r="A93" s="68" t="s">
        <v>14</v>
      </c>
      <c r="B93" s="69">
        <v>1500</v>
      </c>
      <c r="C93" s="69">
        <v>780</v>
      </c>
      <c r="D93" s="69">
        <v>3374</v>
      </c>
      <c r="E93" s="69">
        <v>3234</v>
      </c>
      <c r="F93" s="69">
        <v>4474</v>
      </c>
      <c r="G93" s="69">
        <v>18874</v>
      </c>
      <c r="H93" s="69">
        <v>2974</v>
      </c>
    </row>
    <row r="94" spans="1:8" ht="18.75">
      <c r="A94" s="68" t="s">
        <v>18</v>
      </c>
      <c r="B94" s="69">
        <v>0</v>
      </c>
      <c r="C94" s="69">
        <v>0</v>
      </c>
      <c r="D94" s="69">
        <v>0</v>
      </c>
      <c r="E94" s="69"/>
      <c r="F94" s="69"/>
      <c r="G94" s="69"/>
      <c r="H94" s="69"/>
    </row>
    <row r="95" spans="1:8" ht="18.75">
      <c r="A95" s="68" t="s">
        <v>20</v>
      </c>
      <c r="B95" s="69">
        <v>760</v>
      </c>
      <c r="C95" s="69">
        <v>700</v>
      </c>
      <c r="D95" s="69">
        <v>770</v>
      </c>
      <c r="E95" s="69">
        <v>800</v>
      </c>
      <c r="F95" s="69">
        <v>600</v>
      </c>
      <c r="G95" s="69">
        <v>9205</v>
      </c>
      <c r="H95" s="69">
        <v>400</v>
      </c>
    </row>
    <row r="96" spans="1:8" ht="18.75">
      <c r="A96" s="68" t="s">
        <v>26</v>
      </c>
      <c r="B96" s="59">
        <v>3200</v>
      </c>
      <c r="C96" s="59">
        <v>3200</v>
      </c>
      <c r="D96" s="59">
        <v>3200</v>
      </c>
      <c r="E96" s="59">
        <v>3200</v>
      </c>
      <c r="F96" s="59">
        <v>3200</v>
      </c>
      <c r="G96" s="59">
        <v>3200</v>
      </c>
      <c r="H96" s="59">
        <v>3200</v>
      </c>
    </row>
    <row r="97" spans="1:8" ht="18.75">
      <c r="A97" s="68" t="s">
        <v>78</v>
      </c>
      <c r="B97" s="59">
        <v>14960</v>
      </c>
      <c r="C97" s="59">
        <v>9380</v>
      </c>
      <c r="D97" s="59">
        <v>12314</v>
      </c>
      <c r="E97" s="59">
        <v>12334</v>
      </c>
      <c r="F97" s="59">
        <v>13844</v>
      </c>
      <c r="G97" s="59">
        <v>38684</v>
      </c>
      <c r="H97" s="59">
        <v>11604</v>
      </c>
    </row>
    <row r="98" spans="5:6" ht="18.75">
      <c r="E98" s="64" t="s">
        <v>43</v>
      </c>
      <c r="F98" s="64" t="s">
        <v>116</v>
      </c>
    </row>
    <row r="99" spans="1:8" ht="18.75">
      <c r="A99" s="65" t="s">
        <v>129</v>
      </c>
      <c r="B99" s="66" t="s">
        <v>1</v>
      </c>
      <c r="C99" s="66" t="s">
        <v>2</v>
      </c>
      <c r="D99" s="66" t="s">
        <v>3</v>
      </c>
      <c r="E99" s="66" t="s">
        <v>57</v>
      </c>
      <c r="F99" s="66" t="s">
        <v>58</v>
      </c>
      <c r="G99" s="66" t="s">
        <v>59</v>
      </c>
      <c r="H99" s="66" t="s">
        <v>34</v>
      </c>
    </row>
    <row r="100" spans="1:8" ht="18.75">
      <c r="A100" s="68" t="s">
        <v>128</v>
      </c>
      <c r="B100" s="69">
        <v>8790</v>
      </c>
      <c r="C100" s="69">
        <v>3380</v>
      </c>
      <c r="D100" s="69">
        <v>7320</v>
      </c>
      <c r="E100" s="69">
        <v>5230</v>
      </c>
      <c r="F100" s="69">
        <v>7130</v>
      </c>
      <c r="G100" s="69">
        <v>5410</v>
      </c>
      <c r="H100" s="69">
        <v>2700</v>
      </c>
    </row>
    <row r="101" spans="1:8" ht="18.75">
      <c r="A101" s="68" t="s">
        <v>14</v>
      </c>
      <c r="B101" s="69">
        <v>1050</v>
      </c>
      <c r="C101" s="69">
        <v>1450</v>
      </c>
      <c r="D101" s="69">
        <v>2345</v>
      </c>
      <c r="E101" s="69">
        <v>2390</v>
      </c>
      <c r="F101" s="69">
        <v>7945</v>
      </c>
      <c r="G101" s="69">
        <v>18245</v>
      </c>
      <c r="H101" s="69">
        <v>0</v>
      </c>
    </row>
    <row r="102" spans="1:8" ht="18.75">
      <c r="A102" s="68" t="s">
        <v>18</v>
      </c>
      <c r="B102" s="69">
        <v>570</v>
      </c>
      <c r="C102" s="69">
        <v>0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</row>
    <row r="103" spans="1:8" ht="18.75">
      <c r="A103" s="68" t="s">
        <v>20</v>
      </c>
      <c r="B103" s="69">
        <v>500</v>
      </c>
      <c r="C103" s="69">
        <v>500</v>
      </c>
      <c r="D103" s="69">
        <v>500</v>
      </c>
      <c r="E103" s="69">
        <v>500</v>
      </c>
      <c r="F103" s="69">
        <v>500</v>
      </c>
      <c r="G103" s="69">
        <v>7800</v>
      </c>
      <c r="H103" s="69">
        <v>500</v>
      </c>
    </row>
    <row r="104" spans="1:8" ht="18.75">
      <c r="A104" s="68" t="s">
        <v>26</v>
      </c>
      <c r="B104" s="59">
        <v>3000</v>
      </c>
      <c r="C104" s="59">
        <v>3000</v>
      </c>
      <c r="D104" s="59">
        <v>3000</v>
      </c>
      <c r="E104" s="59">
        <v>3000</v>
      </c>
      <c r="F104" s="59">
        <v>3000</v>
      </c>
      <c r="G104" s="59">
        <v>3000</v>
      </c>
      <c r="H104" s="59">
        <v>3000</v>
      </c>
    </row>
    <row r="105" spans="1:8" ht="18.75">
      <c r="A105" s="68" t="s">
        <v>78</v>
      </c>
      <c r="B105" s="59">
        <v>13910</v>
      </c>
      <c r="C105" s="59">
        <v>8330</v>
      </c>
      <c r="D105" s="59">
        <v>13165</v>
      </c>
      <c r="E105" s="59">
        <v>11120</v>
      </c>
      <c r="F105" s="59">
        <v>18575</v>
      </c>
      <c r="G105" s="59">
        <v>34455</v>
      </c>
      <c r="H105" s="59">
        <v>6200</v>
      </c>
    </row>
    <row r="106" spans="5:6" ht="18.75">
      <c r="E106" s="64" t="s">
        <v>43</v>
      </c>
      <c r="F106" s="64" t="s">
        <v>104</v>
      </c>
    </row>
    <row r="107" spans="1:8" ht="18.75">
      <c r="A107" s="65" t="s">
        <v>129</v>
      </c>
      <c r="B107" s="66" t="s">
        <v>1</v>
      </c>
      <c r="C107" s="66" t="s">
        <v>2</v>
      </c>
      <c r="D107" s="66" t="s">
        <v>3</v>
      </c>
      <c r="E107" s="66" t="s">
        <v>57</v>
      </c>
      <c r="F107" s="66" t="s">
        <v>58</v>
      </c>
      <c r="G107" s="66" t="s">
        <v>59</v>
      </c>
      <c r="H107" s="66" t="s">
        <v>34</v>
      </c>
    </row>
    <row r="108" spans="1:8" ht="18.75">
      <c r="A108" s="68" t="s">
        <v>128</v>
      </c>
      <c r="B108" s="69">
        <v>5640</v>
      </c>
      <c r="C108" s="69">
        <v>5675</v>
      </c>
      <c r="D108" s="69">
        <v>4925</v>
      </c>
      <c r="E108" s="69">
        <v>4850</v>
      </c>
      <c r="F108" s="69">
        <v>5730</v>
      </c>
      <c r="G108" s="69">
        <v>6280</v>
      </c>
      <c r="H108" s="69"/>
    </row>
    <row r="109" spans="1:8" ht="18.75">
      <c r="A109" s="68" t="s">
        <v>14</v>
      </c>
      <c r="B109" s="69">
        <v>750</v>
      </c>
      <c r="C109" s="69">
        <v>750</v>
      </c>
      <c r="D109" s="69">
        <v>2950</v>
      </c>
      <c r="E109" s="69">
        <v>2950</v>
      </c>
      <c r="F109" s="69">
        <v>5250</v>
      </c>
      <c r="G109" s="69">
        <v>20350</v>
      </c>
      <c r="H109" s="69"/>
    </row>
    <row r="110" spans="1:8" ht="18.75">
      <c r="A110" s="68" t="s">
        <v>18</v>
      </c>
      <c r="B110" s="69">
        <v>0</v>
      </c>
      <c r="C110" s="69">
        <v>0</v>
      </c>
      <c r="D110" s="69">
        <v>0</v>
      </c>
      <c r="E110" s="69">
        <v>0</v>
      </c>
      <c r="F110" s="69"/>
      <c r="G110" s="69">
        <v>0</v>
      </c>
      <c r="H110" s="69"/>
    </row>
    <row r="111" spans="1:8" ht="18.75">
      <c r="A111" s="68" t="s">
        <v>20</v>
      </c>
      <c r="B111" s="69">
        <v>400</v>
      </c>
      <c r="C111" s="69">
        <v>400</v>
      </c>
      <c r="D111" s="69">
        <v>400</v>
      </c>
      <c r="E111" s="69">
        <v>400</v>
      </c>
      <c r="F111" s="69">
        <v>400</v>
      </c>
      <c r="G111" s="69">
        <v>400</v>
      </c>
      <c r="H111" s="69"/>
    </row>
    <row r="112" spans="1:8" ht="18.75">
      <c r="A112" s="68" t="s">
        <v>26</v>
      </c>
      <c r="B112" s="59">
        <v>3000</v>
      </c>
      <c r="C112" s="59">
        <v>3000</v>
      </c>
      <c r="D112" s="59">
        <v>3000</v>
      </c>
      <c r="E112" s="59">
        <v>3000</v>
      </c>
      <c r="F112" s="59">
        <v>3000</v>
      </c>
      <c r="G112" s="59">
        <v>3000</v>
      </c>
      <c r="H112" s="59">
        <v>0</v>
      </c>
    </row>
    <row r="113" spans="1:8" ht="18.75">
      <c r="A113" s="68" t="s">
        <v>78</v>
      </c>
      <c r="B113" s="59">
        <f>SUM(B108:B112)</f>
        <v>9790</v>
      </c>
      <c r="C113" s="59">
        <f aca="true" t="shared" si="0" ref="C113:H113">SUM(C108:C112)</f>
        <v>9825</v>
      </c>
      <c r="D113" s="59">
        <f t="shared" si="0"/>
        <v>11275</v>
      </c>
      <c r="E113" s="59">
        <f t="shared" si="0"/>
        <v>11200</v>
      </c>
      <c r="F113" s="59">
        <f t="shared" si="0"/>
        <v>14380</v>
      </c>
      <c r="G113" s="59">
        <f t="shared" si="0"/>
        <v>30030</v>
      </c>
      <c r="H113" s="59">
        <f t="shared" si="0"/>
        <v>0</v>
      </c>
    </row>
    <row r="114" spans="1:8" ht="18.75">
      <c r="A114" s="95" t="s">
        <v>132</v>
      </c>
      <c r="B114" s="95"/>
      <c r="C114" s="95"/>
      <c r="D114" s="95"/>
      <c r="E114" s="95"/>
      <c r="F114" s="95"/>
      <c r="G114" s="95"/>
      <c r="H114" s="95"/>
    </row>
    <row r="115" spans="1:8" ht="18.75">
      <c r="A115" s="65" t="s">
        <v>129</v>
      </c>
      <c r="B115" s="66" t="s">
        <v>1</v>
      </c>
      <c r="C115" s="66" t="s">
        <v>2</v>
      </c>
      <c r="D115" s="66" t="s">
        <v>3</v>
      </c>
      <c r="E115" s="66" t="s">
        <v>57</v>
      </c>
      <c r="F115" s="66" t="s">
        <v>58</v>
      </c>
      <c r="G115" s="66" t="s">
        <v>59</v>
      </c>
      <c r="H115" s="66" t="s">
        <v>34</v>
      </c>
    </row>
    <row r="116" spans="1:8" ht="18.75">
      <c r="A116" s="68" t="s">
        <v>128</v>
      </c>
      <c r="B116" s="59">
        <f>(+B4+B12+B20+B28+B36+B44+B52+B60+B68+B76+B84+B92+B100+B108)/14</f>
        <v>7583.928571428572</v>
      </c>
      <c r="C116" s="59">
        <f>(+C4+C12+C20+C28+C36+C44+C52+C60+C68+C76+C84+C92+C100+C108)/14</f>
        <v>4663.928571428572</v>
      </c>
      <c r="D116" s="59">
        <f>(+D4+D12+D20+D28+D36+D44+D52+D60+D68+D76+D84+D92+D100+D108)/14</f>
        <v>6680.071428571428</v>
      </c>
      <c r="E116" s="59">
        <f>(+E4+E12+E20+E28+E36+E44+E52+E60+E68+E76+E84+E92+E100+E108)/14</f>
        <v>5248.214285714285</v>
      </c>
      <c r="F116" s="59">
        <f>(+F4+F12+F20+F28+F36+F44+F52+F60+F68+F76+F84+F92+F100+F108)/14</f>
        <v>6628.214285714285</v>
      </c>
      <c r="G116" s="59">
        <f>(+G4+G12+G20+G28+G36+G44+G52+G60+G68+G76+G84+G92+G100+G108)/14</f>
        <v>5896.785714285715</v>
      </c>
      <c r="H116" s="59">
        <f>(+H4+H12+H20+H28+H36+H44+H52+H60+H68+H76+H84+H92+H100+H108)/9</f>
        <v>1680</v>
      </c>
    </row>
    <row r="117" spans="1:8" ht="18.75">
      <c r="A117" s="68" t="s">
        <v>14</v>
      </c>
      <c r="B117" s="59">
        <f>(+B5+B13+B21+B29+B37+B45+B53+B61+B69+B77+B85+B93+B101+B109)/11</f>
        <v>1340.6363636363637</v>
      </c>
      <c r="C117" s="59">
        <f>(+C5+C13+C21+C29+C37+C45+C53+C61+C69+C77+C85+C93+C101+C109)/11</f>
        <v>1268.2727272727273</v>
      </c>
      <c r="D117" s="59">
        <f>(+D5+D13+D21+D29+D37+D45+D53+D61+D69+D77+D85+D93+D101+D109)/12</f>
        <v>2268.4166666666665</v>
      </c>
      <c r="E117" s="59">
        <f>(+E5+E13+E21+E29+E37+E45+E53+E61+E69+E77+E85+E93+E101+E109)/12</f>
        <v>2343.4166666666665</v>
      </c>
      <c r="F117" s="59">
        <f>(+F5+F13+F21+F29+F37+F45+F53+F61+F69+F77+F85+F93+F101+F109)/13</f>
        <v>4991</v>
      </c>
      <c r="G117" s="59">
        <f>(+G5+G13+G21+G29+G37+G45+G53+G61+G69+G77+G85+G93+G101+G109)/13</f>
        <v>17101.76923076923</v>
      </c>
      <c r="H117" s="59">
        <f>(+H5+H13+H21+H29+H37+H45+H53+H61+H69+H77+H85+H93+H101+H109)/3</f>
        <v>2631.6666666666665</v>
      </c>
    </row>
    <row r="118" spans="1:8" ht="18.75">
      <c r="A118" s="68" t="s">
        <v>18</v>
      </c>
      <c r="B118" s="59">
        <f>(+B6+B14+B22+B30+B38+B46+B54+B62+B70+B78+B86+B94+B102+B110)/3</f>
        <v>430</v>
      </c>
      <c r="C118" s="96">
        <f>(+C6+C14+C22+C30+C38+C46+C54+C62+C70+C78+C86+C94+C102+C110)/14</f>
        <v>0</v>
      </c>
      <c r="D118" s="96">
        <f>(+D6+D14+D22+D30+D38+D46+D54+D62+D70+D78+D86+D94+D102+D110)/14</f>
        <v>0</v>
      </c>
      <c r="E118" s="96">
        <f>(+E6+E14+E22+E30+E38+E46+E54+E62+E70+E78+E86+E94+E102+E110)/14</f>
        <v>0</v>
      </c>
      <c r="F118" s="96">
        <f>(+F6+F14+F22+F30+F38+F46+F54+F62+F70+F78+F86+F94+F102+F110)/14</f>
        <v>0</v>
      </c>
      <c r="G118" s="96">
        <f>(+G6+G14+G22+G30+G38+G46+G54+G62+G70+G78+G86+G94+G102+G110)/14</f>
        <v>0</v>
      </c>
      <c r="H118" s="96">
        <f>(+H6+H14+H22+H30+H38+H46+H54+H62+H70+H78+H86+H94+H102+H110)/14</f>
        <v>0</v>
      </c>
    </row>
    <row r="119" spans="1:8" ht="18.75">
      <c r="A119" s="68" t="s">
        <v>20</v>
      </c>
      <c r="B119" s="59">
        <f>(+B7+B15+B23+B31+B39+B47+B55+B63+B71+B79+B87+B95+B103+B111)/13</f>
        <v>648.0769230769231</v>
      </c>
      <c r="C119" s="59">
        <f>(+C7+C15+C23+C31+C39+C47+C55+C63+C71+C79+C87+C95+C103+C111)/13</f>
        <v>574.2307692307693</v>
      </c>
      <c r="D119" s="59">
        <f>(+D7+D15+D23+D31+D39+D47+D55+D63+D71+D79+D87+D95+D103+D111)/13</f>
        <v>629.1538461538462</v>
      </c>
      <c r="E119" s="59">
        <f>(+E7+E15+E23+E31+E39+E47+E55+E63+E71+E79+E87+E95+E103+E111)/13</f>
        <v>605</v>
      </c>
      <c r="F119" s="59">
        <f>(+F7+F15+F23+F31+F39+F47+F55+F63+F71+F79+F87+F95+F103+F111)/13</f>
        <v>549.6153846153846</v>
      </c>
      <c r="G119" s="59">
        <f>(+G7+G15+G23+G31+G39+G47+G55+G63+G71+G79+G87+G95+G103+G111)/14</f>
        <v>6687.142857142857</v>
      </c>
      <c r="H119" s="59">
        <f>(+H7+H15+H23+H31+H39+H47+H55+H63+H71+H79+H87+H95+H103+H111)/4</f>
        <v>525</v>
      </c>
    </row>
    <row r="120" spans="1:8" ht="18.75">
      <c r="A120" s="68" t="s">
        <v>26</v>
      </c>
      <c r="B120" s="59">
        <f>(+B8+B16+B24+B32+B40+B48+B56+B64+B72+B80+B88+B96+B104+B112)/14</f>
        <v>4110.714285714285</v>
      </c>
      <c r="C120" s="59">
        <f>(+C8+C16+C24+C32+C40+C48+C56+C64+C72+C80+C88+C96+C104+C112)/14</f>
        <v>4110.714285714285</v>
      </c>
      <c r="D120" s="59">
        <f>(+D8+D16+D24+D32+D40+D48+D56+D64+D72+D80+D88+D96+D104+D112)/14</f>
        <v>4110.714285714285</v>
      </c>
      <c r="E120" s="59">
        <f>(+E8+E16+E24+E32+E40+E48+E56+E64+E72+E80+E88+E96+E104+E112)/14</f>
        <v>4940.714285714285</v>
      </c>
      <c r="F120" s="59">
        <f>(+F8+F16+F24+F32+F40+F48+F56+F64+F72+F80+F88+F96+F104+F112)/14</f>
        <v>5982.142857142857</v>
      </c>
      <c r="G120" s="59">
        <f>(+G8+G16+G24+G32+G40+G48+G56+G64+G72+G80+G88+G96+G104+G112)/14</f>
        <v>6740.714285714285</v>
      </c>
      <c r="H120" s="59">
        <f>(+H8+H16+H24+H32+H40+H48+H56+H64+H72+H80+H88+H96+H104+H112)/5</f>
        <v>3504</v>
      </c>
    </row>
    <row r="121" spans="1:8" ht="18.75">
      <c r="A121" s="68" t="s">
        <v>78</v>
      </c>
      <c r="B121" s="59">
        <f>SUM(B116:B120)</f>
        <v>14113.356143856145</v>
      </c>
      <c r="C121" s="59">
        <f aca="true" t="shared" si="1" ref="C121:H121">SUM(C116:C120)</f>
        <v>10617.146353646353</v>
      </c>
      <c r="D121" s="59">
        <f t="shared" si="1"/>
        <v>13688.356227106226</v>
      </c>
      <c r="E121" s="59">
        <f t="shared" si="1"/>
        <v>13137.345238095237</v>
      </c>
      <c r="F121" s="59">
        <f t="shared" si="1"/>
        <v>18150.972527472528</v>
      </c>
      <c r="G121" s="59">
        <f t="shared" si="1"/>
        <v>36426.41208791208</v>
      </c>
      <c r="H121" s="59">
        <f t="shared" si="1"/>
        <v>8340.666666666666</v>
      </c>
    </row>
  </sheetData>
  <mergeCells count="1">
    <mergeCell ref="A114:H114"/>
  </mergeCells>
  <printOptions/>
  <pageMargins left="1.21" right="0.7874015748031497" top="0.3" bottom="0.28" header="0.2" footer="0.2"/>
  <pageSetup horizontalDpi="300" verticalDpi="3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zoomScale="85" zoomScaleNormal="85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9.375" style="1" bestFit="1" customWidth="1"/>
    <col min="4" max="4" width="9.125" style="1" bestFit="1" customWidth="1"/>
    <col min="5" max="8" width="10.125" style="1" bestFit="1" customWidth="1"/>
    <col min="9" max="9" width="9.125" style="1" bestFit="1" customWidth="1"/>
    <col min="10" max="16384" width="9.00390625" style="1" customWidth="1"/>
  </cols>
  <sheetData>
    <row r="1" spans="2:7" ht="13.5">
      <c r="B1" s="1" t="s">
        <v>73</v>
      </c>
      <c r="F1" s="1" t="s">
        <v>43</v>
      </c>
      <c r="G1" s="1" t="s">
        <v>74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2680</v>
      </c>
      <c r="D4" s="5">
        <v>3000</v>
      </c>
      <c r="E4" s="5">
        <v>3340</v>
      </c>
      <c r="F4" s="5">
        <v>3140</v>
      </c>
      <c r="G4" s="5">
        <v>3200</v>
      </c>
      <c r="H4" s="5">
        <v>3160</v>
      </c>
      <c r="I4" s="5">
        <v>3000</v>
      </c>
    </row>
    <row r="5" spans="1:9" ht="13.5">
      <c r="A5" s="81"/>
      <c r="B5" s="4" t="s">
        <v>5</v>
      </c>
      <c r="C5" s="5"/>
      <c r="D5" s="5"/>
      <c r="E5" s="5"/>
      <c r="F5" s="5"/>
      <c r="G5" s="5"/>
      <c r="H5" s="5"/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/>
      <c r="D7" s="5"/>
      <c r="E7" s="5"/>
      <c r="F7" s="5"/>
      <c r="G7" s="5"/>
      <c r="H7" s="5"/>
      <c r="I7" s="5"/>
    </row>
    <row r="8" spans="1:9" ht="13.5">
      <c r="A8" s="81"/>
      <c r="B8" s="4" t="s">
        <v>7</v>
      </c>
      <c r="C8" s="5">
        <v>880</v>
      </c>
      <c r="D8" s="5">
        <v>800</v>
      </c>
      <c r="E8" s="5">
        <v>680</v>
      </c>
      <c r="F8" s="5">
        <v>1340</v>
      </c>
      <c r="G8" s="5">
        <v>1920</v>
      </c>
      <c r="H8" s="5">
        <v>1960</v>
      </c>
      <c r="I8" s="5">
        <v>200</v>
      </c>
    </row>
    <row r="9" spans="1:9" ht="13.5">
      <c r="A9" s="81"/>
      <c r="B9" s="4" t="s">
        <v>75</v>
      </c>
      <c r="C9" s="5">
        <v>140</v>
      </c>
      <c r="D9" s="5">
        <v>200</v>
      </c>
      <c r="E9" s="5">
        <v>380</v>
      </c>
      <c r="F9" s="5">
        <v>120</v>
      </c>
      <c r="G9" s="5">
        <v>80</v>
      </c>
      <c r="H9" s="5">
        <v>80</v>
      </c>
      <c r="I9" s="5">
        <v>200</v>
      </c>
    </row>
    <row r="10" spans="1:9" ht="13.5">
      <c r="A10" s="81"/>
      <c r="B10" s="4" t="s">
        <v>19</v>
      </c>
      <c r="C10" s="5"/>
      <c r="D10" s="5"/>
      <c r="E10" s="5"/>
      <c r="F10" s="5"/>
      <c r="G10" s="5"/>
      <c r="H10" s="5"/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3700</v>
      </c>
      <c r="D12" s="35">
        <f t="shared" si="0"/>
        <v>4000</v>
      </c>
      <c r="E12" s="35">
        <f t="shared" si="0"/>
        <v>4400</v>
      </c>
      <c r="F12" s="35">
        <f t="shared" si="0"/>
        <v>4600</v>
      </c>
      <c r="G12" s="35">
        <f t="shared" si="0"/>
        <v>5200</v>
      </c>
      <c r="H12" s="35">
        <f t="shared" si="0"/>
        <v>5200</v>
      </c>
      <c r="I12" s="35">
        <f t="shared" si="0"/>
        <v>3400</v>
      </c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/>
      <c r="D14" s="5"/>
      <c r="E14" s="5"/>
      <c r="F14" s="5"/>
      <c r="G14" s="5"/>
      <c r="H14" s="5"/>
      <c r="I14" s="5"/>
    </row>
    <row r="15" spans="1:9" ht="13.5">
      <c r="A15" s="81"/>
      <c r="B15" s="4" t="s">
        <v>11</v>
      </c>
      <c r="C15" s="18"/>
      <c r="D15" s="18"/>
      <c r="E15" s="18"/>
      <c r="F15" s="18"/>
      <c r="G15" s="18">
        <v>2650</v>
      </c>
      <c r="H15" s="18">
        <v>23000</v>
      </c>
      <c r="I15" s="18"/>
    </row>
    <row r="16" spans="1:9" ht="13.5">
      <c r="A16" s="81"/>
      <c r="B16" s="4" t="s">
        <v>12</v>
      </c>
      <c r="C16" s="18"/>
      <c r="D16" s="18"/>
      <c r="E16" s="18"/>
      <c r="F16" s="18"/>
      <c r="G16" s="18"/>
      <c r="H16" s="18"/>
      <c r="I16" s="18"/>
    </row>
    <row r="17" spans="1:9" ht="13.5">
      <c r="A17" s="81"/>
      <c r="B17" s="4" t="s">
        <v>13</v>
      </c>
      <c r="C17" s="5"/>
      <c r="D17" s="5"/>
      <c r="E17" s="5">
        <v>2800</v>
      </c>
      <c r="F17" s="5">
        <v>2800</v>
      </c>
      <c r="G17" s="5">
        <v>2800</v>
      </c>
      <c r="H17" s="5">
        <v>2800</v>
      </c>
      <c r="I17" s="5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H21">SUM(C13:C20)</f>
        <v>0</v>
      </c>
      <c r="D21" s="35">
        <f t="shared" si="1"/>
        <v>0</v>
      </c>
      <c r="E21" s="35">
        <f t="shared" si="1"/>
        <v>2800</v>
      </c>
      <c r="F21" s="35">
        <f t="shared" si="1"/>
        <v>2800</v>
      </c>
      <c r="G21" s="35">
        <f t="shared" si="1"/>
        <v>5450</v>
      </c>
      <c r="H21" s="35">
        <f t="shared" si="1"/>
        <v>25800</v>
      </c>
      <c r="I21" s="35"/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 aca="true" t="shared" si="2" ref="C26:H26">SUM(C22:C25)</f>
        <v>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/>
      <c r="D28" s="5"/>
      <c r="E28" s="5"/>
      <c r="F28" s="5"/>
      <c r="G28" s="5"/>
      <c r="H28" s="5"/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16000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/>
      <c r="D31" s="5"/>
      <c r="E31" s="5"/>
      <c r="F31" s="5"/>
      <c r="G31" s="5"/>
      <c r="H31" s="5"/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>SUM(C27:C34)</f>
        <v>0</v>
      </c>
      <c r="D35" s="35">
        <f aca="true" t="shared" si="3" ref="D35:I35">SUM(D27:D34)</f>
        <v>0</v>
      </c>
      <c r="E35" s="35">
        <f t="shared" si="3"/>
        <v>0</v>
      </c>
      <c r="F35" s="35">
        <f t="shared" si="3"/>
        <v>0</v>
      </c>
      <c r="G35" s="35">
        <f t="shared" si="3"/>
        <v>0</v>
      </c>
      <c r="H35" s="35">
        <f t="shared" si="3"/>
        <v>16000</v>
      </c>
      <c r="I35" s="35">
        <f t="shared" si="3"/>
        <v>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3600</v>
      </c>
      <c r="D37" s="5">
        <v>3600</v>
      </c>
      <c r="E37" s="5">
        <v>3600</v>
      </c>
      <c r="F37" s="5">
        <v>3600</v>
      </c>
      <c r="G37" s="5">
        <v>3600</v>
      </c>
      <c r="H37" s="5">
        <v>3600</v>
      </c>
      <c r="I37" s="5">
        <v>3600</v>
      </c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>
        <v>460</v>
      </c>
      <c r="D40" s="5">
        <v>460</v>
      </c>
      <c r="E40" s="5">
        <v>460</v>
      </c>
      <c r="F40" s="5">
        <v>460</v>
      </c>
      <c r="G40" s="5">
        <v>460</v>
      </c>
      <c r="H40" s="5">
        <v>460</v>
      </c>
      <c r="I40" s="5">
        <v>460</v>
      </c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>SUM(C37:C42)</f>
        <v>4060</v>
      </c>
      <c r="D43" s="50">
        <f>SUM(D37:D42)</f>
        <v>4060</v>
      </c>
      <c r="E43" s="50">
        <f>SUM(E37:E42)</f>
        <v>4060</v>
      </c>
      <c r="F43" s="50">
        <f>SUM(F36:F42)</f>
        <v>4060</v>
      </c>
      <c r="G43" s="50">
        <f>SUM(G36:G42)</f>
        <v>4060</v>
      </c>
      <c r="H43" s="50">
        <f>SUM(H36:H42)</f>
        <v>4060</v>
      </c>
      <c r="I43" s="50">
        <f>SUM(I36:I42)</f>
        <v>4060</v>
      </c>
    </row>
    <row r="44" spans="1:9" ht="13.5">
      <c r="A44" s="16"/>
      <c r="B44" s="43" t="s">
        <v>78</v>
      </c>
      <c r="C44" s="50">
        <f aca="true" t="shared" si="4" ref="C44:I44">SUM(C43,C35,C26,C21,C12)</f>
        <v>7760</v>
      </c>
      <c r="D44" s="50">
        <f t="shared" si="4"/>
        <v>8060</v>
      </c>
      <c r="E44" s="50">
        <f t="shared" si="4"/>
        <v>11260</v>
      </c>
      <c r="F44" s="50">
        <f t="shared" si="4"/>
        <v>11460</v>
      </c>
      <c r="G44" s="50">
        <f t="shared" si="4"/>
        <v>14710</v>
      </c>
      <c r="H44" s="50">
        <f t="shared" si="4"/>
        <v>51060</v>
      </c>
      <c r="I44" s="50">
        <f t="shared" si="4"/>
        <v>7460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8" width="10.125" style="1" bestFit="1" customWidth="1"/>
    <col min="9" max="16384" width="9.00390625" style="1" customWidth="1"/>
  </cols>
  <sheetData>
    <row r="1" spans="2:7" ht="13.5">
      <c r="B1" s="1" t="s">
        <v>73</v>
      </c>
      <c r="F1" s="1" t="s">
        <v>43</v>
      </c>
      <c r="G1" s="1" t="s">
        <v>97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2640</v>
      </c>
      <c r="D4" s="5">
        <v>2620</v>
      </c>
      <c r="E4" s="5">
        <v>2020</v>
      </c>
      <c r="F4" s="5">
        <v>2020</v>
      </c>
      <c r="G4" s="5"/>
      <c r="H4" s="5">
        <v>440</v>
      </c>
      <c r="I4" s="5"/>
    </row>
    <row r="5" spans="1:9" ht="13.5">
      <c r="A5" s="81"/>
      <c r="B5" s="4" t="s">
        <v>5</v>
      </c>
      <c r="C5" s="5">
        <v>1600</v>
      </c>
      <c r="D5" s="5">
        <v>1580</v>
      </c>
      <c r="E5" s="5">
        <v>2440</v>
      </c>
      <c r="F5" s="5">
        <v>2420</v>
      </c>
      <c r="G5" s="5">
        <v>3120</v>
      </c>
      <c r="H5" s="5">
        <v>3180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>
        <v>1235</v>
      </c>
      <c r="D7" s="5">
        <v>880</v>
      </c>
      <c r="E7" s="5">
        <v>1410</v>
      </c>
      <c r="F7" s="5">
        <v>1530</v>
      </c>
      <c r="G7" s="5">
        <v>390</v>
      </c>
      <c r="H7" s="5"/>
      <c r="I7" s="5"/>
    </row>
    <row r="8" spans="1:9" ht="13.5">
      <c r="A8" s="81"/>
      <c r="B8" s="4" t="s">
        <v>7</v>
      </c>
      <c r="C8" s="5"/>
      <c r="D8" s="5">
        <v>200</v>
      </c>
      <c r="E8" s="5">
        <v>130</v>
      </c>
      <c r="F8" s="5">
        <v>230</v>
      </c>
      <c r="G8" s="5">
        <v>780</v>
      </c>
      <c r="H8" s="5">
        <v>880</v>
      </c>
      <c r="I8" s="5"/>
    </row>
    <row r="9" spans="1:9" ht="13.5">
      <c r="A9" s="81"/>
      <c r="B9" s="4" t="s">
        <v>75</v>
      </c>
      <c r="C9" s="5"/>
      <c r="D9" s="5">
        <v>120</v>
      </c>
      <c r="E9" s="5">
        <v>200</v>
      </c>
      <c r="F9" s="5">
        <v>200</v>
      </c>
      <c r="G9" s="5">
        <v>210</v>
      </c>
      <c r="H9" s="5"/>
      <c r="I9" s="5"/>
    </row>
    <row r="10" spans="1:9" ht="13.5">
      <c r="A10" s="81"/>
      <c r="B10" s="4" t="s">
        <v>85</v>
      </c>
      <c r="C10" s="5">
        <v>125</v>
      </c>
      <c r="D10" s="5"/>
      <c r="E10" s="5"/>
      <c r="F10" s="5"/>
      <c r="G10" s="5"/>
      <c r="H10" s="5"/>
      <c r="I10" s="5"/>
    </row>
    <row r="11" spans="1:9" ht="13.5">
      <c r="A11" s="81"/>
      <c r="B11" s="4" t="s">
        <v>107</v>
      </c>
      <c r="C11" s="5">
        <v>4500</v>
      </c>
      <c r="D11" s="5"/>
      <c r="E11" s="5">
        <v>1150</v>
      </c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H12">SUM(C4:C11)</f>
        <v>10100</v>
      </c>
      <c r="D12" s="35">
        <f t="shared" si="0"/>
        <v>5400</v>
      </c>
      <c r="E12" s="35">
        <f t="shared" si="0"/>
        <v>7350</v>
      </c>
      <c r="F12" s="35">
        <f t="shared" si="0"/>
        <v>6400</v>
      </c>
      <c r="G12" s="35">
        <f t="shared" si="0"/>
        <v>4500</v>
      </c>
      <c r="H12" s="35">
        <f t="shared" si="0"/>
        <v>4500</v>
      </c>
      <c r="I12" s="35"/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/>
      <c r="D14" s="5"/>
      <c r="E14" s="5"/>
      <c r="F14" s="5"/>
      <c r="G14" s="5"/>
      <c r="H14" s="5"/>
      <c r="I14" s="5"/>
    </row>
    <row r="15" spans="1:9" ht="13.5">
      <c r="A15" s="81"/>
      <c r="B15" s="4" t="s">
        <v>11</v>
      </c>
      <c r="C15" s="18"/>
      <c r="D15" s="18"/>
      <c r="E15" s="18"/>
      <c r="F15" s="18"/>
      <c r="G15" s="18">
        <v>2000</v>
      </c>
      <c r="H15" s="18"/>
      <c r="I15" s="18"/>
    </row>
    <row r="16" spans="1:9" ht="13.5">
      <c r="A16" s="81"/>
      <c r="B16" s="4" t="s">
        <v>12</v>
      </c>
      <c r="C16" s="18"/>
      <c r="D16" s="18"/>
      <c r="E16" s="18"/>
      <c r="F16" s="18"/>
      <c r="G16" s="18"/>
      <c r="H16" s="18">
        <v>25000</v>
      </c>
      <c r="I16" s="18"/>
    </row>
    <row r="17" spans="1:9" ht="13.5">
      <c r="A17" s="81"/>
      <c r="B17" s="4" t="s">
        <v>13</v>
      </c>
      <c r="C17" s="5"/>
      <c r="D17" s="5"/>
      <c r="E17" s="5"/>
      <c r="F17" s="17"/>
      <c r="G17" s="5"/>
      <c r="H17" s="5"/>
      <c r="I17" s="5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H21">SUM(C13:C20)</f>
        <v>0</v>
      </c>
      <c r="D21" s="35">
        <f t="shared" si="1"/>
        <v>0</v>
      </c>
      <c r="E21" s="35">
        <f t="shared" si="1"/>
        <v>0</v>
      </c>
      <c r="F21" s="35">
        <f t="shared" si="1"/>
        <v>0</v>
      </c>
      <c r="G21" s="35">
        <f t="shared" si="1"/>
        <v>2000</v>
      </c>
      <c r="H21" s="35">
        <f t="shared" si="1"/>
        <v>25000</v>
      </c>
      <c r="I21" s="35"/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 aca="true" t="shared" si="2" ref="C26:H26">SUM(C22:C25)</f>
        <v>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160</v>
      </c>
      <c r="D28" s="5">
        <v>110</v>
      </c>
      <c r="E28" s="5">
        <v>110</v>
      </c>
      <c r="F28" s="5">
        <v>110</v>
      </c>
      <c r="G28" s="5">
        <v>110</v>
      </c>
      <c r="H28" s="5">
        <v>270</v>
      </c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8000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/>
      <c r="D31" s="5"/>
      <c r="E31" s="5"/>
      <c r="F31" s="5"/>
      <c r="G31" s="5"/>
      <c r="H31" s="5"/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3" ref="C35:H35">SUM(C27:C34)</f>
        <v>160</v>
      </c>
      <c r="D35" s="35">
        <f t="shared" si="3"/>
        <v>110</v>
      </c>
      <c r="E35" s="35">
        <f t="shared" si="3"/>
        <v>110</v>
      </c>
      <c r="F35" s="35">
        <f t="shared" si="3"/>
        <v>110</v>
      </c>
      <c r="G35" s="35">
        <f t="shared" si="3"/>
        <v>110</v>
      </c>
      <c r="H35" s="35">
        <f t="shared" si="3"/>
        <v>8270</v>
      </c>
      <c r="I35" s="35"/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7000</v>
      </c>
      <c r="D37" s="5">
        <v>7000</v>
      </c>
      <c r="E37" s="5">
        <v>7000</v>
      </c>
      <c r="F37" s="5">
        <v>7000</v>
      </c>
      <c r="G37" s="5">
        <v>7000</v>
      </c>
      <c r="H37" s="5">
        <v>7000</v>
      </c>
      <c r="I37" s="5"/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>SUM(C37:C42)</f>
        <v>7000</v>
      </c>
      <c r="D43" s="50">
        <f aca="true" t="shared" si="4" ref="D43:I43">SUM(D37:D42)</f>
        <v>7000</v>
      </c>
      <c r="E43" s="50">
        <f t="shared" si="4"/>
        <v>7000</v>
      </c>
      <c r="F43" s="50">
        <f t="shared" si="4"/>
        <v>7000</v>
      </c>
      <c r="G43" s="50">
        <f t="shared" si="4"/>
        <v>7000</v>
      </c>
      <c r="H43" s="50">
        <f t="shared" si="4"/>
        <v>7000</v>
      </c>
      <c r="I43" s="50">
        <f t="shared" si="4"/>
        <v>0</v>
      </c>
    </row>
    <row r="44" spans="1:9" ht="13.5">
      <c r="A44" s="16"/>
      <c r="B44" s="43" t="s">
        <v>78</v>
      </c>
      <c r="C44" s="50">
        <f aca="true" t="shared" si="5" ref="C44:H44">SUM(C43,C35,C26,C21,C12)</f>
        <v>17260</v>
      </c>
      <c r="D44" s="50">
        <f t="shared" si="5"/>
        <v>12510</v>
      </c>
      <c r="E44" s="50">
        <f t="shared" si="5"/>
        <v>14460</v>
      </c>
      <c r="F44" s="50">
        <f t="shared" si="5"/>
        <v>13510</v>
      </c>
      <c r="G44" s="50">
        <f t="shared" si="5"/>
        <v>13610</v>
      </c>
      <c r="H44" s="50">
        <f t="shared" si="5"/>
        <v>44770</v>
      </c>
      <c r="I44" s="44"/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zoomScale="85" zoomScaleNormal="85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8" width="10.125" style="1" bestFit="1" customWidth="1"/>
    <col min="9" max="16384" width="9.00390625" style="1" customWidth="1"/>
  </cols>
  <sheetData>
    <row r="1" spans="2:7" ht="13.5">
      <c r="B1" s="1" t="s">
        <v>76</v>
      </c>
      <c r="F1" s="1" t="s">
        <v>43</v>
      </c>
      <c r="G1" s="1" t="s">
        <v>65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1750</v>
      </c>
      <c r="D4" s="5">
        <v>2540</v>
      </c>
      <c r="E4" s="5">
        <v>2660</v>
      </c>
      <c r="F4" s="5">
        <v>2060</v>
      </c>
      <c r="G4" s="5">
        <v>2500</v>
      </c>
      <c r="H4" s="5">
        <v>1550</v>
      </c>
      <c r="I4" s="5"/>
    </row>
    <row r="5" spans="1:9" ht="13.5">
      <c r="A5" s="81"/>
      <c r="B5" s="4" t="s">
        <v>5</v>
      </c>
      <c r="C5" s="5">
        <v>1800</v>
      </c>
      <c r="D5" s="5">
        <v>1800</v>
      </c>
      <c r="E5" s="5">
        <v>2400</v>
      </c>
      <c r="F5" s="5">
        <v>2680</v>
      </c>
      <c r="G5" s="5">
        <v>3300</v>
      </c>
      <c r="H5" s="5">
        <v>3200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>
        <v>1940</v>
      </c>
      <c r="D7" s="5">
        <v>1210</v>
      </c>
      <c r="E7" s="5">
        <v>1390</v>
      </c>
      <c r="F7" s="5">
        <v>1760</v>
      </c>
      <c r="G7" s="5">
        <v>750</v>
      </c>
      <c r="H7" s="5">
        <v>1730</v>
      </c>
      <c r="I7" s="5"/>
    </row>
    <row r="8" spans="1:9" ht="13.5">
      <c r="A8" s="81"/>
      <c r="B8" s="4" t="s">
        <v>7</v>
      </c>
      <c r="C8" s="5"/>
      <c r="D8" s="5"/>
      <c r="E8" s="5"/>
      <c r="F8" s="5"/>
      <c r="G8" s="5"/>
      <c r="H8" s="5"/>
      <c r="I8" s="5"/>
    </row>
    <row r="9" spans="1:9" ht="13.5">
      <c r="A9" s="81"/>
      <c r="B9" s="4" t="s">
        <v>19</v>
      </c>
      <c r="C9" s="5"/>
      <c r="D9" s="5"/>
      <c r="E9" s="5"/>
      <c r="F9" s="5"/>
      <c r="G9" s="5"/>
      <c r="H9" s="5"/>
      <c r="I9" s="5"/>
    </row>
    <row r="10" spans="1:9" ht="13.5">
      <c r="A10" s="81"/>
      <c r="B10" s="4" t="s">
        <v>19</v>
      </c>
      <c r="C10" s="5"/>
      <c r="D10" s="5"/>
      <c r="E10" s="5"/>
      <c r="F10" s="5"/>
      <c r="G10" s="5"/>
      <c r="H10" s="5"/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5490</v>
      </c>
      <c r="D12" s="35">
        <f t="shared" si="0"/>
        <v>5550</v>
      </c>
      <c r="E12" s="35">
        <f t="shared" si="0"/>
        <v>6450</v>
      </c>
      <c r="F12" s="35">
        <f t="shared" si="0"/>
        <v>6500</v>
      </c>
      <c r="G12" s="35">
        <f t="shared" si="0"/>
        <v>6550</v>
      </c>
      <c r="H12" s="35">
        <f t="shared" si="0"/>
        <v>6480</v>
      </c>
      <c r="I12" s="35">
        <f t="shared" si="0"/>
        <v>0</v>
      </c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/>
      <c r="D14" s="5"/>
      <c r="E14" s="5"/>
      <c r="F14" s="5"/>
      <c r="G14" s="5"/>
      <c r="H14" s="5"/>
      <c r="I14" s="5"/>
    </row>
    <row r="15" spans="1:9" ht="13.5">
      <c r="A15" s="81"/>
      <c r="B15" s="4" t="s">
        <v>11</v>
      </c>
      <c r="C15" s="5"/>
      <c r="D15" s="5"/>
      <c r="E15" s="5"/>
      <c r="F15" s="5"/>
      <c r="G15" s="5">
        <v>1300</v>
      </c>
      <c r="H15" s="5"/>
      <c r="I15" s="5"/>
    </row>
    <row r="16" spans="1:9" ht="13.5">
      <c r="A16" s="81"/>
      <c r="B16" s="4" t="s">
        <v>12</v>
      </c>
      <c r="C16" s="5"/>
      <c r="D16" s="5"/>
      <c r="E16" s="5"/>
      <c r="F16" s="5"/>
      <c r="G16" s="5"/>
      <c r="H16" s="5">
        <v>19000</v>
      </c>
      <c r="I16" s="5"/>
    </row>
    <row r="17" spans="1:9" ht="13.5">
      <c r="A17" s="81"/>
      <c r="B17" s="4" t="s">
        <v>13</v>
      </c>
      <c r="C17" s="5"/>
      <c r="D17" s="5"/>
      <c r="E17" s="5"/>
      <c r="F17" s="17"/>
      <c r="G17" s="5"/>
      <c r="H17" s="5"/>
      <c r="I17" s="5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>SUM(C13:C20)</f>
        <v>0</v>
      </c>
      <c r="D21" s="35">
        <f>SUM(D13:D20)</f>
        <v>0</v>
      </c>
      <c r="E21" s="35">
        <f>SUM(E13:E20)</f>
        <v>0</v>
      </c>
      <c r="F21" s="35"/>
      <c r="G21" s="35"/>
      <c r="H21" s="35"/>
      <c r="I21" s="35"/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>SUM(C22:C25)</f>
        <v>0</v>
      </c>
      <c r="D26" s="35">
        <f>SUM(D22:D25)</f>
        <v>0</v>
      </c>
      <c r="E26" s="35">
        <f>SUM(E22:E25)</f>
        <v>0</v>
      </c>
      <c r="F26" s="35"/>
      <c r="G26" s="35"/>
      <c r="H26" s="35"/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450</v>
      </c>
      <c r="D28" s="5">
        <v>450</v>
      </c>
      <c r="E28" s="5">
        <v>450</v>
      </c>
      <c r="F28" s="5">
        <v>450</v>
      </c>
      <c r="G28" s="5">
        <v>450</v>
      </c>
      <c r="H28" s="5">
        <v>450</v>
      </c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/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>
        <v>1000</v>
      </c>
      <c r="D31" s="5">
        <v>1000</v>
      </c>
      <c r="E31" s="5">
        <v>1000</v>
      </c>
      <c r="F31" s="5">
        <v>1000</v>
      </c>
      <c r="G31" s="5">
        <v>1000</v>
      </c>
      <c r="H31" s="5">
        <v>1000</v>
      </c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1" ref="C35:I35">SUM(C27:C34)</f>
        <v>1450</v>
      </c>
      <c r="D35" s="35">
        <f t="shared" si="1"/>
        <v>1450</v>
      </c>
      <c r="E35" s="35">
        <f t="shared" si="1"/>
        <v>1450</v>
      </c>
      <c r="F35" s="35">
        <f t="shared" si="1"/>
        <v>1450</v>
      </c>
      <c r="G35" s="35">
        <f t="shared" si="1"/>
        <v>1450</v>
      </c>
      <c r="H35" s="35">
        <f t="shared" si="1"/>
        <v>1450</v>
      </c>
      <c r="I35" s="35">
        <f t="shared" si="1"/>
        <v>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4800</v>
      </c>
      <c r="D37" s="5">
        <v>4800</v>
      </c>
      <c r="E37" s="5">
        <v>4800</v>
      </c>
      <c r="F37" s="5">
        <v>4800</v>
      </c>
      <c r="G37" s="5">
        <v>4800</v>
      </c>
      <c r="H37" s="5">
        <v>4800</v>
      </c>
      <c r="I37" s="5"/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>
        <v>460</v>
      </c>
      <c r="D40" s="5">
        <v>460</v>
      </c>
      <c r="E40" s="5">
        <v>460</v>
      </c>
      <c r="F40" s="5">
        <v>460</v>
      </c>
      <c r="G40" s="5">
        <v>460</v>
      </c>
      <c r="H40" s="5">
        <v>460</v>
      </c>
      <c r="I40" s="5"/>
    </row>
    <row r="41" spans="1:9" ht="13.5">
      <c r="A41" s="81"/>
      <c r="B41" s="4" t="s">
        <v>67</v>
      </c>
      <c r="C41" s="5">
        <v>400</v>
      </c>
      <c r="D41" s="5">
        <v>400</v>
      </c>
      <c r="E41" s="5">
        <v>400</v>
      </c>
      <c r="F41" s="5">
        <v>400</v>
      </c>
      <c r="G41" s="5">
        <v>400</v>
      </c>
      <c r="H41" s="5">
        <v>400</v>
      </c>
      <c r="I41" s="5"/>
    </row>
    <row r="42" spans="1:9" ht="13.5">
      <c r="A42" s="81"/>
      <c r="B42" s="4" t="s">
        <v>68</v>
      </c>
      <c r="C42" s="5">
        <v>200</v>
      </c>
      <c r="D42" s="5">
        <v>200</v>
      </c>
      <c r="E42" s="5">
        <v>200</v>
      </c>
      <c r="F42" s="5">
        <v>200</v>
      </c>
      <c r="G42" s="5">
        <v>200</v>
      </c>
      <c r="H42" s="5">
        <v>200</v>
      </c>
      <c r="I42" s="5"/>
    </row>
    <row r="43" spans="1:9" ht="13.5">
      <c r="A43" s="16"/>
      <c r="B43" s="34" t="s">
        <v>77</v>
      </c>
      <c r="C43" s="50">
        <f aca="true" t="shared" si="2" ref="C43:H43">SUM(C37:C42)</f>
        <v>5860</v>
      </c>
      <c r="D43" s="50">
        <f t="shared" si="2"/>
        <v>5860</v>
      </c>
      <c r="E43" s="50">
        <f t="shared" si="2"/>
        <v>5860</v>
      </c>
      <c r="F43" s="50">
        <f t="shared" si="2"/>
        <v>5860</v>
      </c>
      <c r="G43" s="50">
        <f t="shared" si="2"/>
        <v>5860</v>
      </c>
      <c r="H43" s="50">
        <f t="shared" si="2"/>
        <v>5860</v>
      </c>
      <c r="I43" s="44"/>
    </row>
    <row r="44" spans="1:9" ht="13.5">
      <c r="A44" s="16"/>
      <c r="B44" s="43" t="s">
        <v>78</v>
      </c>
      <c r="C44" s="50">
        <f aca="true" t="shared" si="3" ref="C44:I44">SUM(C43,C35,C26,C21,C12)</f>
        <v>12800</v>
      </c>
      <c r="D44" s="50">
        <f t="shared" si="3"/>
        <v>12860</v>
      </c>
      <c r="E44" s="50">
        <f t="shared" si="3"/>
        <v>13760</v>
      </c>
      <c r="F44" s="50">
        <f t="shared" si="3"/>
        <v>13810</v>
      </c>
      <c r="G44" s="50">
        <f t="shared" si="3"/>
        <v>13860</v>
      </c>
      <c r="H44" s="50">
        <f t="shared" si="3"/>
        <v>13790</v>
      </c>
      <c r="I44" s="50">
        <f t="shared" si="3"/>
        <v>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zoomScale="85" zoomScaleNormal="85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8" width="10.125" style="1" bestFit="1" customWidth="1"/>
    <col min="9" max="16384" width="9.00390625" style="1" customWidth="1"/>
  </cols>
  <sheetData>
    <row r="1" spans="2:7" ht="13.5">
      <c r="B1" s="1" t="s">
        <v>76</v>
      </c>
      <c r="F1" s="1" t="s">
        <v>43</v>
      </c>
      <c r="G1" s="1" t="s">
        <v>99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1980</v>
      </c>
      <c r="D4" s="5">
        <v>1960</v>
      </c>
      <c r="E4" s="5">
        <v>3020</v>
      </c>
      <c r="F4" s="5">
        <v>3020</v>
      </c>
      <c r="G4" s="5">
        <v>590</v>
      </c>
      <c r="H4" s="5">
        <v>1000</v>
      </c>
      <c r="I4" s="5"/>
    </row>
    <row r="5" spans="1:9" ht="13.5">
      <c r="A5" s="81"/>
      <c r="B5" s="4" t="s">
        <v>5</v>
      </c>
      <c r="C5" s="5">
        <v>1580</v>
      </c>
      <c r="D5" s="5">
        <v>1580</v>
      </c>
      <c r="E5" s="5">
        <v>3160</v>
      </c>
      <c r="F5" s="5">
        <v>3160</v>
      </c>
      <c r="G5" s="5">
        <v>3140</v>
      </c>
      <c r="H5" s="5">
        <v>3260</v>
      </c>
      <c r="I5" s="5"/>
    </row>
    <row r="6" spans="1:9" ht="13.5">
      <c r="A6" s="81"/>
      <c r="B6" s="4" t="s">
        <v>6</v>
      </c>
      <c r="C6" s="5">
        <v>220</v>
      </c>
      <c r="D6" s="5">
        <v>220</v>
      </c>
      <c r="E6" s="5">
        <v>220</v>
      </c>
      <c r="F6" s="5">
        <v>220</v>
      </c>
      <c r="G6" s="5">
        <v>220</v>
      </c>
      <c r="H6" s="5">
        <v>220</v>
      </c>
      <c r="I6" s="5"/>
    </row>
    <row r="7" spans="1:9" ht="13.5">
      <c r="A7" s="81"/>
      <c r="B7" s="4" t="s">
        <v>17</v>
      </c>
      <c r="C7" s="5">
        <v>1140</v>
      </c>
      <c r="D7" s="5">
        <v>520</v>
      </c>
      <c r="E7" s="5">
        <v>675</v>
      </c>
      <c r="F7" s="5">
        <v>675</v>
      </c>
      <c r="G7" s="5">
        <v>480</v>
      </c>
      <c r="H7" s="5"/>
      <c r="I7" s="5"/>
    </row>
    <row r="8" spans="1:9" ht="13.5">
      <c r="A8" s="81"/>
      <c r="B8" s="4" t="s">
        <v>7</v>
      </c>
      <c r="C8" s="5"/>
      <c r="D8" s="5"/>
      <c r="E8" s="5">
        <v>520</v>
      </c>
      <c r="F8" s="5">
        <v>520</v>
      </c>
      <c r="G8" s="5">
        <v>500</v>
      </c>
      <c r="H8" s="5">
        <v>500</v>
      </c>
      <c r="I8" s="5"/>
    </row>
    <row r="9" spans="1:9" ht="13.5">
      <c r="A9" s="81"/>
      <c r="B9" s="4" t="s">
        <v>79</v>
      </c>
      <c r="C9" s="5">
        <v>160</v>
      </c>
      <c r="D9" s="5">
        <v>160</v>
      </c>
      <c r="E9" s="5">
        <v>105</v>
      </c>
      <c r="F9" s="5">
        <v>105</v>
      </c>
      <c r="G9" s="5">
        <v>200</v>
      </c>
      <c r="H9" s="5"/>
      <c r="I9" s="5"/>
    </row>
    <row r="10" spans="1:9" ht="13.5">
      <c r="A10" s="81"/>
      <c r="B10" s="4" t="s">
        <v>80</v>
      </c>
      <c r="C10" s="5">
        <v>120</v>
      </c>
      <c r="D10" s="5">
        <v>120</v>
      </c>
      <c r="E10" s="5">
        <v>100</v>
      </c>
      <c r="F10" s="5">
        <v>100</v>
      </c>
      <c r="G10" s="5">
        <v>240</v>
      </c>
      <c r="H10" s="5">
        <v>90</v>
      </c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5200</v>
      </c>
      <c r="D12" s="35">
        <f t="shared" si="0"/>
        <v>4560</v>
      </c>
      <c r="E12" s="35">
        <f t="shared" si="0"/>
        <v>7800</v>
      </c>
      <c r="F12" s="35">
        <f t="shared" si="0"/>
        <v>7800</v>
      </c>
      <c r="G12" s="35">
        <f t="shared" si="0"/>
        <v>5370</v>
      </c>
      <c r="H12" s="35">
        <f t="shared" si="0"/>
        <v>5070</v>
      </c>
      <c r="I12" s="35">
        <f t="shared" si="0"/>
        <v>0</v>
      </c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>
        <v>1350</v>
      </c>
      <c r="D14" s="5">
        <v>1350</v>
      </c>
      <c r="E14" s="5">
        <v>1118</v>
      </c>
      <c r="F14" s="5">
        <v>1118</v>
      </c>
      <c r="G14" s="5"/>
      <c r="H14" s="5"/>
      <c r="I14" s="5"/>
    </row>
    <row r="15" spans="1:9" ht="13.5">
      <c r="A15" s="81"/>
      <c r="B15" s="4" t="s">
        <v>103</v>
      </c>
      <c r="C15" s="5"/>
      <c r="D15" s="5"/>
      <c r="E15" s="5"/>
      <c r="F15" s="5"/>
      <c r="G15" s="5">
        <v>5300</v>
      </c>
      <c r="H15" s="5">
        <v>5300</v>
      </c>
      <c r="I15" s="5"/>
    </row>
    <row r="16" spans="1:9" ht="13.5">
      <c r="A16" s="81"/>
      <c r="B16" s="4" t="s">
        <v>102</v>
      </c>
      <c r="C16" s="5"/>
      <c r="D16" s="5"/>
      <c r="E16" s="5"/>
      <c r="F16" s="5"/>
      <c r="G16" s="5"/>
      <c r="H16" s="5"/>
      <c r="I16" s="5"/>
    </row>
    <row r="17" spans="1:9" ht="13.5">
      <c r="A17" s="81"/>
      <c r="B17" s="4" t="s">
        <v>13</v>
      </c>
      <c r="C17" s="5">
        <v>2000</v>
      </c>
      <c r="D17" s="5">
        <v>2000</v>
      </c>
      <c r="E17" s="5">
        <v>2000</v>
      </c>
      <c r="F17" s="5">
        <v>2000</v>
      </c>
      <c r="G17" s="5">
        <v>2000</v>
      </c>
      <c r="H17" s="5">
        <v>2000</v>
      </c>
      <c r="I17" s="5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I21">SUM(C13:C20)</f>
        <v>3350</v>
      </c>
      <c r="D21" s="35">
        <f t="shared" si="1"/>
        <v>3350</v>
      </c>
      <c r="E21" s="35">
        <f t="shared" si="1"/>
        <v>3118</v>
      </c>
      <c r="F21" s="35">
        <f t="shared" si="1"/>
        <v>3118</v>
      </c>
      <c r="G21" s="35">
        <f t="shared" si="1"/>
        <v>7300</v>
      </c>
      <c r="H21" s="35">
        <f t="shared" si="1"/>
        <v>7300</v>
      </c>
      <c r="I21" s="35">
        <f t="shared" si="1"/>
        <v>0</v>
      </c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>SUM(C22:C25)</f>
        <v>0</v>
      </c>
      <c r="D26" s="35">
        <f>SUM(D22:D25)</f>
        <v>0</v>
      </c>
      <c r="E26" s="35">
        <f>SUM(E22:E25)</f>
        <v>0</v>
      </c>
      <c r="F26" s="35"/>
      <c r="G26" s="35"/>
      <c r="H26" s="35"/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105</v>
      </c>
      <c r="D28" s="5">
        <v>105</v>
      </c>
      <c r="E28" s="5">
        <v>105</v>
      </c>
      <c r="F28" s="5">
        <v>105</v>
      </c>
      <c r="G28" s="5">
        <v>105</v>
      </c>
      <c r="H28" s="5">
        <v>105</v>
      </c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8150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/>
      <c r="D31" s="5"/>
      <c r="E31" s="5"/>
      <c r="F31" s="5"/>
      <c r="G31" s="5"/>
      <c r="H31" s="5"/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2" ref="C35:I35">SUM(C27:C34)</f>
        <v>105</v>
      </c>
      <c r="D35" s="35">
        <f t="shared" si="2"/>
        <v>105</v>
      </c>
      <c r="E35" s="35">
        <f t="shared" si="2"/>
        <v>105</v>
      </c>
      <c r="F35" s="35">
        <f t="shared" si="2"/>
        <v>105</v>
      </c>
      <c r="G35" s="35">
        <f t="shared" si="2"/>
        <v>105</v>
      </c>
      <c r="H35" s="35">
        <f t="shared" si="2"/>
        <v>8255</v>
      </c>
      <c r="I35" s="35">
        <f t="shared" si="2"/>
        <v>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6300</v>
      </c>
      <c r="D37" s="5">
        <v>6300</v>
      </c>
      <c r="E37" s="5">
        <v>6300</v>
      </c>
      <c r="F37" s="5">
        <v>6300</v>
      </c>
      <c r="G37" s="5">
        <v>6300</v>
      </c>
      <c r="H37" s="5">
        <v>6300</v>
      </c>
      <c r="I37" s="5"/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 aca="true" t="shared" si="3" ref="C43:H43">SUM(C37:C42)</f>
        <v>6300</v>
      </c>
      <c r="D43" s="50">
        <f t="shared" si="3"/>
        <v>6300</v>
      </c>
      <c r="E43" s="50">
        <f t="shared" si="3"/>
        <v>6300</v>
      </c>
      <c r="F43" s="50">
        <f t="shared" si="3"/>
        <v>6300</v>
      </c>
      <c r="G43" s="50">
        <f t="shared" si="3"/>
        <v>6300</v>
      </c>
      <c r="H43" s="50">
        <f t="shared" si="3"/>
        <v>6300</v>
      </c>
      <c r="I43" s="44"/>
    </row>
    <row r="44" spans="1:9" ht="13.5">
      <c r="A44" s="16"/>
      <c r="B44" s="43" t="s">
        <v>78</v>
      </c>
      <c r="C44" s="50">
        <f aca="true" t="shared" si="4" ref="C44:H44">SUM(C43,C35,C26,C21,C12)</f>
        <v>14955</v>
      </c>
      <c r="D44" s="50">
        <f t="shared" si="4"/>
        <v>14315</v>
      </c>
      <c r="E44" s="50">
        <f t="shared" si="4"/>
        <v>17323</v>
      </c>
      <c r="F44" s="50">
        <f t="shared" si="4"/>
        <v>17323</v>
      </c>
      <c r="G44" s="50">
        <f t="shared" si="4"/>
        <v>19075</v>
      </c>
      <c r="H44" s="50">
        <f t="shared" si="4"/>
        <v>26925</v>
      </c>
      <c r="I44" s="44"/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7" width="9.00390625" style="1" customWidth="1"/>
    <col min="8" max="8" width="9.25390625" style="1" bestFit="1" customWidth="1"/>
    <col min="9" max="16384" width="9.00390625" style="1" customWidth="1"/>
  </cols>
  <sheetData>
    <row r="1" spans="2:7" ht="13.5">
      <c r="B1" s="1" t="s">
        <v>76</v>
      </c>
      <c r="F1" s="1" t="s">
        <v>43</v>
      </c>
      <c r="G1" s="1" t="s">
        <v>121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650</v>
      </c>
      <c r="D4" s="5">
        <v>800</v>
      </c>
      <c r="E4" s="5"/>
      <c r="F4" s="5"/>
      <c r="G4" s="5"/>
      <c r="H4" s="5">
        <v>600</v>
      </c>
      <c r="I4" s="5"/>
    </row>
    <row r="5" spans="1:9" ht="13.5">
      <c r="A5" s="81"/>
      <c r="B5" s="4" t="s">
        <v>5</v>
      </c>
      <c r="C5" s="5">
        <v>1880</v>
      </c>
      <c r="D5" s="5">
        <v>1620</v>
      </c>
      <c r="E5" s="5">
        <v>2400</v>
      </c>
      <c r="F5" s="5">
        <v>2360</v>
      </c>
      <c r="G5" s="5">
        <v>3120</v>
      </c>
      <c r="H5" s="5">
        <v>3120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>
        <v>4300</v>
      </c>
      <c r="D7" s="5"/>
      <c r="E7" s="5">
        <v>3200</v>
      </c>
      <c r="F7" s="5"/>
      <c r="G7" s="5">
        <v>2200</v>
      </c>
      <c r="H7" s="5"/>
      <c r="I7" s="5"/>
    </row>
    <row r="8" spans="1:9" ht="13.5">
      <c r="A8" s="81"/>
      <c r="B8" s="4" t="s">
        <v>7</v>
      </c>
      <c r="C8" s="5">
        <v>1470</v>
      </c>
      <c r="D8" s="5">
        <v>2280</v>
      </c>
      <c r="E8" s="5">
        <v>1950</v>
      </c>
      <c r="F8" s="5">
        <v>2460</v>
      </c>
      <c r="G8" s="5">
        <v>2780</v>
      </c>
      <c r="H8" s="5">
        <v>3030</v>
      </c>
      <c r="I8" s="5">
        <v>1840</v>
      </c>
    </row>
    <row r="9" spans="1:9" ht="13.5">
      <c r="A9" s="81"/>
      <c r="B9" s="4" t="s">
        <v>122</v>
      </c>
      <c r="C9" s="5">
        <v>220</v>
      </c>
      <c r="D9" s="5"/>
      <c r="E9" s="5"/>
      <c r="F9" s="5"/>
      <c r="G9" s="5"/>
      <c r="H9" s="5"/>
      <c r="I9" s="5"/>
    </row>
    <row r="10" spans="1:9" ht="13.5">
      <c r="A10" s="81"/>
      <c r="B10" s="4" t="s">
        <v>123</v>
      </c>
      <c r="C10" s="5">
        <v>480</v>
      </c>
      <c r="D10" s="5"/>
      <c r="E10" s="5"/>
      <c r="F10" s="5"/>
      <c r="G10" s="5"/>
      <c r="H10" s="5"/>
      <c r="I10" s="5"/>
    </row>
    <row r="11" spans="1:9" ht="13.5">
      <c r="A11" s="81"/>
      <c r="B11" s="4" t="s">
        <v>63</v>
      </c>
      <c r="C11" s="5">
        <v>410</v>
      </c>
      <c r="D11" s="5"/>
      <c r="E11" s="5">
        <v>290</v>
      </c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9410</v>
      </c>
      <c r="D12" s="35">
        <f t="shared" si="0"/>
        <v>4700</v>
      </c>
      <c r="E12" s="35">
        <f t="shared" si="0"/>
        <v>7840</v>
      </c>
      <c r="F12" s="35">
        <f t="shared" si="0"/>
        <v>4820</v>
      </c>
      <c r="G12" s="35">
        <f t="shared" si="0"/>
        <v>8100</v>
      </c>
      <c r="H12" s="35">
        <f t="shared" si="0"/>
        <v>6750</v>
      </c>
      <c r="I12" s="35">
        <f t="shared" si="0"/>
        <v>1840</v>
      </c>
    </row>
    <row r="13" spans="1:9" ht="13.5" customHeight="1">
      <c r="A13" s="81" t="s">
        <v>14</v>
      </c>
      <c r="B13" s="4" t="s">
        <v>9</v>
      </c>
      <c r="C13" s="5">
        <v>700</v>
      </c>
      <c r="D13" s="5">
        <v>700</v>
      </c>
      <c r="E13" s="5">
        <v>700</v>
      </c>
      <c r="F13" s="5">
        <v>700</v>
      </c>
      <c r="G13" s="5">
        <v>700</v>
      </c>
      <c r="H13" s="5">
        <v>700</v>
      </c>
      <c r="I13" s="5">
        <v>700</v>
      </c>
    </row>
    <row r="14" spans="1:9" ht="13.5">
      <c r="A14" s="81"/>
      <c r="B14" s="4" t="s">
        <v>10</v>
      </c>
      <c r="C14" s="5"/>
      <c r="D14" s="5"/>
      <c r="E14" s="5"/>
      <c r="F14" s="5"/>
      <c r="G14" s="5"/>
      <c r="H14" s="5"/>
      <c r="I14" s="5"/>
    </row>
    <row r="15" spans="1:9" ht="13.5">
      <c r="A15" s="81"/>
      <c r="B15" s="4" t="s">
        <v>11</v>
      </c>
      <c r="C15" s="5"/>
      <c r="D15" s="5"/>
      <c r="E15" s="5"/>
      <c r="F15" s="5"/>
      <c r="G15" s="5">
        <v>3000</v>
      </c>
      <c r="H15" s="5"/>
      <c r="I15" s="5"/>
    </row>
    <row r="16" spans="1:9" ht="13.5">
      <c r="A16" s="81"/>
      <c r="B16" s="4" t="s">
        <v>12</v>
      </c>
      <c r="C16" s="32"/>
      <c r="D16" s="32"/>
      <c r="E16" s="32"/>
      <c r="F16" s="5"/>
      <c r="G16" s="5"/>
      <c r="H16" s="5">
        <v>17000</v>
      </c>
      <c r="I16" s="5"/>
    </row>
    <row r="17" spans="1:9" ht="13.5">
      <c r="A17" s="81"/>
      <c r="B17" s="62" t="s">
        <v>13</v>
      </c>
      <c r="C17" s="7">
        <v>1481</v>
      </c>
      <c r="D17" s="7">
        <v>1481</v>
      </c>
      <c r="E17" s="7">
        <v>1481</v>
      </c>
      <c r="F17" s="7">
        <v>1481</v>
      </c>
      <c r="G17" s="7">
        <v>1481</v>
      </c>
      <c r="H17" s="7">
        <v>1481</v>
      </c>
      <c r="I17" s="7">
        <v>1481</v>
      </c>
    </row>
    <row r="18" spans="1:9" ht="13.5">
      <c r="A18" s="81"/>
      <c r="B18" s="4" t="s">
        <v>19</v>
      </c>
      <c r="C18" s="58"/>
      <c r="D18" s="58"/>
      <c r="E18" s="58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I21">SUM(C13:C20)</f>
        <v>2181</v>
      </c>
      <c r="D21" s="35">
        <f t="shared" si="1"/>
        <v>2181</v>
      </c>
      <c r="E21" s="35">
        <f t="shared" si="1"/>
        <v>2181</v>
      </c>
      <c r="F21" s="35">
        <f t="shared" si="1"/>
        <v>2181</v>
      </c>
      <c r="G21" s="35">
        <f t="shared" si="1"/>
        <v>5181</v>
      </c>
      <c r="H21" s="35">
        <f t="shared" si="1"/>
        <v>19181</v>
      </c>
      <c r="I21" s="35">
        <f t="shared" si="1"/>
        <v>2181</v>
      </c>
    </row>
    <row r="22" spans="1:9" ht="13.5" customHeight="1">
      <c r="A22" s="81" t="s">
        <v>18</v>
      </c>
      <c r="B22" s="4" t="s">
        <v>15</v>
      </c>
      <c r="C22" s="5">
        <v>340</v>
      </c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>SUM(C22:C25)</f>
        <v>340</v>
      </c>
      <c r="D26" s="35">
        <f>SUM(D22:D25)</f>
        <v>0</v>
      </c>
      <c r="E26" s="35">
        <f>SUM(E22:E25)</f>
        <v>0</v>
      </c>
      <c r="F26" s="35"/>
      <c r="G26" s="35"/>
      <c r="H26" s="35"/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500</v>
      </c>
      <c r="D28" s="5">
        <v>500</v>
      </c>
      <c r="E28" s="5">
        <v>500</v>
      </c>
      <c r="F28" s="5">
        <v>500</v>
      </c>
      <c r="G28" s="5">
        <v>500</v>
      </c>
      <c r="H28" s="5">
        <v>500</v>
      </c>
      <c r="I28" s="5">
        <v>500</v>
      </c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/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>
        <v>140</v>
      </c>
      <c r="D31" s="5">
        <v>250</v>
      </c>
      <c r="E31" s="5">
        <v>360</v>
      </c>
      <c r="F31" s="5">
        <v>180</v>
      </c>
      <c r="G31" s="5">
        <v>100</v>
      </c>
      <c r="H31" s="5">
        <v>50</v>
      </c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2" ref="C35:I35">SUM(C27:C34)</f>
        <v>640</v>
      </c>
      <c r="D35" s="35">
        <f t="shared" si="2"/>
        <v>750</v>
      </c>
      <c r="E35" s="35">
        <f t="shared" si="2"/>
        <v>860</v>
      </c>
      <c r="F35" s="35">
        <f t="shared" si="2"/>
        <v>680</v>
      </c>
      <c r="G35" s="35">
        <f t="shared" si="2"/>
        <v>600</v>
      </c>
      <c r="H35" s="35">
        <f t="shared" si="2"/>
        <v>550</v>
      </c>
      <c r="I35" s="35">
        <f t="shared" si="2"/>
        <v>500</v>
      </c>
    </row>
    <row r="36" spans="1:9" ht="13.5">
      <c r="A36" s="3"/>
      <c r="B36" s="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3600</v>
      </c>
      <c r="D37" s="5">
        <v>3600</v>
      </c>
      <c r="E37" s="5">
        <v>3600</v>
      </c>
      <c r="F37" s="5">
        <v>3600</v>
      </c>
      <c r="G37" s="5">
        <v>3600</v>
      </c>
      <c r="H37" s="5">
        <v>3600</v>
      </c>
      <c r="I37" s="5">
        <v>3600</v>
      </c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124</v>
      </c>
      <c r="C40" s="5">
        <v>460</v>
      </c>
      <c r="D40" s="5">
        <v>460</v>
      </c>
      <c r="E40" s="5">
        <v>460</v>
      </c>
      <c r="F40" s="5">
        <v>460</v>
      </c>
      <c r="G40" s="5">
        <v>460</v>
      </c>
      <c r="H40" s="5">
        <v>460</v>
      </c>
      <c r="I40" s="5">
        <v>460</v>
      </c>
    </row>
    <row r="41" spans="1:9" ht="13.5">
      <c r="A41" s="81"/>
      <c r="B41" s="4" t="s">
        <v>125</v>
      </c>
      <c r="C41" s="5">
        <v>400</v>
      </c>
      <c r="D41" s="5">
        <v>400</v>
      </c>
      <c r="E41" s="5">
        <v>400</v>
      </c>
      <c r="F41" s="5">
        <v>400</v>
      </c>
      <c r="G41" s="5">
        <v>400</v>
      </c>
      <c r="H41" s="5">
        <v>400</v>
      </c>
      <c r="I41" s="5">
        <v>400</v>
      </c>
    </row>
    <row r="42" spans="1:9" ht="13.5">
      <c r="A42" s="81"/>
      <c r="B42" s="56" t="s">
        <v>126</v>
      </c>
      <c r="C42" s="5">
        <v>200</v>
      </c>
      <c r="D42" s="5">
        <v>200</v>
      </c>
      <c r="E42" s="5">
        <v>200</v>
      </c>
      <c r="F42" s="5">
        <v>200</v>
      </c>
      <c r="G42" s="5">
        <v>200</v>
      </c>
      <c r="H42" s="5">
        <v>200</v>
      </c>
      <c r="I42" s="5">
        <v>200</v>
      </c>
    </row>
    <row r="43" spans="2:9" ht="13.5">
      <c r="B43" s="34" t="s">
        <v>77</v>
      </c>
      <c r="C43" s="50">
        <f aca="true" t="shared" si="3" ref="C43:I43">SUM(C37:C42)</f>
        <v>4660</v>
      </c>
      <c r="D43" s="50">
        <f t="shared" si="3"/>
        <v>4660</v>
      </c>
      <c r="E43" s="50">
        <f t="shared" si="3"/>
        <v>4660</v>
      </c>
      <c r="F43" s="50">
        <f t="shared" si="3"/>
        <v>4660</v>
      </c>
      <c r="G43" s="50">
        <f t="shared" si="3"/>
        <v>4660</v>
      </c>
      <c r="H43" s="50">
        <f t="shared" si="3"/>
        <v>4660</v>
      </c>
      <c r="I43" s="50">
        <f t="shared" si="3"/>
        <v>4660</v>
      </c>
    </row>
    <row r="44" spans="2:9" ht="13.5">
      <c r="B44" s="43" t="s">
        <v>78</v>
      </c>
      <c r="C44" s="50">
        <f aca="true" t="shared" si="4" ref="C44:I44">SUM(C43,C35,C26,C21,C12)</f>
        <v>17231</v>
      </c>
      <c r="D44" s="50">
        <f t="shared" si="4"/>
        <v>12291</v>
      </c>
      <c r="E44" s="50">
        <f t="shared" si="4"/>
        <v>15541</v>
      </c>
      <c r="F44" s="50">
        <f t="shared" si="4"/>
        <v>12341</v>
      </c>
      <c r="G44" s="50">
        <f t="shared" si="4"/>
        <v>18541</v>
      </c>
      <c r="H44" s="50">
        <f t="shared" si="4"/>
        <v>31141</v>
      </c>
      <c r="I44" s="50">
        <f t="shared" si="4"/>
        <v>9181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I46"/>
  <sheetViews>
    <sheetView workbookViewId="0" topLeftCell="A6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8" width="10.125" style="1" bestFit="1" customWidth="1"/>
    <col min="9" max="16384" width="9.00390625" style="1" customWidth="1"/>
  </cols>
  <sheetData>
    <row r="1" spans="2:7" ht="13.5">
      <c r="B1" s="1" t="s">
        <v>76</v>
      </c>
      <c r="F1" s="1" t="s">
        <v>43</v>
      </c>
      <c r="G1" s="1" t="s">
        <v>117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1900</v>
      </c>
      <c r="D4" s="5">
        <v>2540</v>
      </c>
      <c r="E4" s="5">
        <v>2980</v>
      </c>
      <c r="F4" s="5">
        <v>980</v>
      </c>
      <c r="G4" s="5">
        <v>1000</v>
      </c>
      <c r="H4" s="5">
        <v>1000</v>
      </c>
      <c r="I4" s="5"/>
    </row>
    <row r="5" spans="1:9" ht="13.5">
      <c r="A5" s="81"/>
      <c r="B5" s="4" t="s">
        <v>5</v>
      </c>
      <c r="C5" s="5">
        <v>1560</v>
      </c>
      <c r="D5" s="5">
        <v>1640</v>
      </c>
      <c r="E5" s="5">
        <v>3900</v>
      </c>
      <c r="F5" s="5">
        <v>780</v>
      </c>
      <c r="G5" s="5">
        <v>4680</v>
      </c>
      <c r="H5" s="5">
        <v>1560</v>
      </c>
      <c r="I5" s="5"/>
    </row>
    <row r="6" spans="1:9" ht="13.5">
      <c r="A6" s="81"/>
      <c r="B6" s="4" t="s">
        <v>6</v>
      </c>
      <c r="C6" s="5">
        <v>440</v>
      </c>
      <c r="D6" s="5">
        <v>440</v>
      </c>
      <c r="E6" s="5">
        <v>0</v>
      </c>
      <c r="F6" s="5">
        <v>0</v>
      </c>
      <c r="G6" s="5">
        <v>0</v>
      </c>
      <c r="H6" s="5">
        <v>0</v>
      </c>
      <c r="I6" s="5"/>
    </row>
    <row r="7" spans="1:9" ht="13.5">
      <c r="A7" s="81"/>
      <c r="B7" s="4" t="s">
        <v>17</v>
      </c>
      <c r="C7" s="5">
        <v>5710</v>
      </c>
      <c r="D7" s="5">
        <v>1020</v>
      </c>
      <c r="E7" s="5">
        <v>2200</v>
      </c>
      <c r="F7" s="5">
        <v>1350</v>
      </c>
      <c r="G7" s="5">
        <v>4040</v>
      </c>
      <c r="H7" s="5">
        <v>1540</v>
      </c>
      <c r="I7" s="5"/>
    </row>
    <row r="8" spans="1:9" ht="13.5">
      <c r="A8" s="81"/>
      <c r="B8" s="4" t="s">
        <v>7</v>
      </c>
      <c r="C8" s="5"/>
      <c r="D8" s="5"/>
      <c r="E8" s="5"/>
      <c r="F8" s="5"/>
      <c r="G8" s="5"/>
      <c r="H8" s="5"/>
      <c r="I8" s="5"/>
    </row>
    <row r="9" spans="1:9" ht="13.5">
      <c r="A9" s="81"/>
      <c r="B9" s="4" t="s">
        <v>79</v>
      </c>
      <c r="C9" s="5"/>
      <c r="D9" s="5"/>
      <c r="E9" s="5"/>
      <c r="F9" s="5"/>
      <c r="G9" s="5"/>
      <c r="H9" s="5"/>
      <c r="I9" s="5"/>
    </row>
    <row r="10" spans="1:9" ht="13.5">
      <c r="A10" s="81"/>
      <c r="B10" s="4" t="s">
        <v>80</v>
      </c>
      <c r="C10" s="5"/>
      <c r="D10" s="5"/>
      <c r="E10" s="5"/>
      <c r="F10" s="5"/>
      <c r="G10" s="5"/>
      <c r="H10" s="5"/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9610</v>
      </c>
      <c r="D12" s="35">
        <f t="shared" si="0"/>
        <v>5640</v>
      </c>
      <c r="E12" s="35">
        <f t="shared" si="0"/>
        <v>9080</v>
      </c>
      <c r="F12" s="35">
        <f t="shared" si="0"/>
        <v>3110</v>
      </c>
      <c r="G12" s="35">
        <f t="shared" si="0"/>
        <v>9720</v>
      </c>
      <c r="H12" s="35">
        <f t="shared" si="0"/>
        <v>4100</v>
      </c>
      <c r="I12" s="35">
        <f t="shared" si="0"/>
        <v>0</v>
      </c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/>
      <c r="D14" s="5"/>
      <c r="E14" s="5"/>
      <c r="F14" s="5"/>
      <c r="G14" s="5"/>
      <c r="H14" s="5"/>
      <c r="I14" s="5"/>
    </row>
    <row r="15" spans="1:9" ht="13.5">
      <c r="A15" s="81"/>
      <c r="B15" s="4" t="s">
        <v>103</v>
      </c>
      <c r="C15" s="5"/>
      <c r="D15" s="5"/>
      <c r="E15" s="5"/>
      <c r="F15" s="5"/>
      <c r="G15" s="5"/>
      <c r="H15" s="5"/>
      <c r="I15" s="5"/>
    </row>
    <row r="16" spans="1:9" ht="13.5">
      <c r="A16" s="81"/>
      <c r="B16" s="4" t="s">
        <v>102</v>
      </c>
      <c r="C16" s="32"/>
      <c r="D16" s="32"/>
      <c r="E16" s="32"/>
      <c r="F16" s="5"/>
      <c r="G16" s="5"/>
      <c r="H16" s="5"/>
      <c r="I16" s="5"/>
    </row>
    <row r="17" spans="1:9" ht="13.5">
      <c r="A17" s="81"/>
      <c r="B17" s="4" t="s">
        <v>13</v>
      </c>
      <c r="C17" s="7">
        <v>800</v>
      </c>
      <c r="D17" s="7">
        <v>800</v>
      </c>
      <c r="E17" s="7">
        <v>900</v>
      </c>
      <c r="F17" s="17">
        <v>900</v>
      </c>
      <c r="G17" s="7">
        <v>1000</v>
      </c>
      <c r="H17" s="7">
        <v>1000</v>
      </c>
      <c r="I17" s="7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I21">SUM(C13:C20)</f>
        <v>800</v>
      </c>
      <c r="D21" s="35">
        <f t="shared" si="1"/>
        <v>800</v>
      </c>
      <c r="E21" s="35">
        <f t="shared" si="1"/>
        <v>900</v>
      </c>
      <c r="F21" s="35">
        <f t="shared" si="1"/>
        <v>900</v>
      </c>
      <c r="G21" s="35">
        <f t="shared" si="1"/>
        <v>1000</v>
      </c>
      <c r="H21" s="35">
        <f t="shared" si="1"/>
        <v>1000</v>
      </c>
      <c r="I21" s="35">
        <f t="shared" si="1"/>
        <v>0</v>
      </c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 aca="true" t="shared" si="2" ref="C26:I26">SUM(C22:C25)</f>
        <v>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250</v>
      </c>
      <c r="D28" s="5">
        <v>250</v>
      </c>
      <c r="E28" s="5">
        <v>250</v>
      </c>
      <c r="F28" s="5">
        <v>250</v>
      </c>
      <c r="G28" s="5">
        <v>250</v>
      </c>
      <c r="H28" s="5">
        <v>250</v>
      </c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/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/>
      <c r="D31" s="5"/>
      <c r="E31" s="5"/>
      <c r="F31" s="5"/>
      <c r="G31" s="5"/>
      <c r="H31" s="5"/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3" ref="C35:I35">SUM(C27:C34)</f>
        <v>250</v>
      </c>
      <c r="D35" s="35">
        <f t="shared" si="3"/>
        <v>250</v>
      </c>
      <c r="E35" s="35">
        <f t="shared" si="3"/>
        <v>250</v>
      </c>
      <c r="F35" s="35">
        <f t="shared" si="3"/>
        <v>250</v>
      </c>
      <c r="G35" s="35">
        <f t="shared" si="3"/>
        <v>250</v>
      </c>
      <c r="H35" s="35">
        <f t="shared" si="3"/>
        <v>250</v>
      </c>
      <c r="I35" s="35">
        <f t="shared" si="3"/>
        <v>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4200</v>
      </c>
      <c r="D37" s="5">
        <v>4200</v>
      </c>
      <c r="E37" s="5">
        <v>4200</v>
      </c>
      <c r="F37" s="5">
        <v>4200</v>
      </c>
      <c r="G37" s="5">
        <v>4200</v>
      </c>
      <c r="H37" s="5">
        <v>4200</v>
      </c>
      <c r="I37" s="5"/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119</v>
      </c>
      <c r="C41" s="5">
        <v>410</v>
      </c>
      <c r="D41" s="5">
        <v>410</v>
      </c>
      <c r="E41" s="5">
        <v>410</v>
      </c>
      <c r="F41" s="5">
        <v>410</v>
      </c>
      <c r="G41" s="5">
        <v>410</v>
      </c>
      <c r="H41" s="5">
        <v>410</v>
      </c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 aca="true" t="shared" si="4" ref="C43:I43">SUM(C37:C42)</f>
        <v>4610</v>
      </c>
      <c r="D43" s="50">
        <f t="shared" si="4"/>
        <v>4610</v>
      </c>
      <c r="E43" s="50">
        <f t="shared" si="4"/>
        <v>4610</v>
      </c>
      <c r="F43" s="50">
        <f t="shared" si="4"/>
        <v>4610</v>
      </c>
      <c r="G43" s="50">
        <f t="shared" si="4"/>
        <v>4610</v>
      </c>
      <c r="H43" s="50">
        <f t="shared" si="4"/>
        <v>4610</v>
      </c>
      <c r="I43" s="50">
        <f t="shared" si="4"/>
        <v>0</v>
      </c>
    </row>
    <row r="44" spans="1:9" ht="13.5">
      <c r="A44" s="16"/>
      <c r="B44" s="43" t="s">
        <v>78</v>
      </c>
      <c r="C44" s="50">
        <f aca="true" t="shared" si="5" ref="C44:I44">SUM(C43,C35,C26,C21,C12)</f>
        <v>15270</v>
      </c>
      <c r="D44" s="50">
        <f t="shared" si="5"/>
        <v>11300</v>
      </c>
      <c r="E44" s="50">
        <f t="shared" si="5"/>
        <v>14840</v>
      </c>
      <c r="F44" s="50">
        <f t="shared" si="5"/>
        <v>8870</v>
      </c>
      <c r="G44" s="50">
        <f t="shared" si="5"/>
        <v>15580</v>
      </c>
      <c r="H44" s="50">
        <f t="shared" si="5"/>
        <v>9960</v>
      </c>
      <c r="I44" s="50">
        <f t="shared" si="5"/>
        <v>0</v>
      </c>
    </row>
    <row r="46" ht="13.5">
      <c r="B46" s="1" t="s">
        <v>118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zoomScale="85" zoomScaleNormal="85" workbookViewId="0" topLeftCell="A1">
      <selection activeCell="C1" sqref="C1:I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8" width="10.125" style="1" bestFit="1" customWidth="1"/>
    <col min="9" max="16384" width="9.00390625" style="1" customWidth="1"/>
  </cols>
  <sheetData>
    <row r="1" spans="2:7" ht="13.5">
      <c r="B1" s="1" t="s">
        <v>76</v>
      </c>
      <c r="F1" s="1" t="s">
        <v>43</v>
      </c>
      <c r="G1" s="1" t="s">
        <v>115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1330</v>
      </c>
      <c r="D4" s="5">
        <v>1630</v>
      </c>
      <c r="E4" s="5">
        <v>480</v>
      </c>
      <c r="F4" s="5"/>
      <c r="G4" s="5"/>
      <c r="H4" s="5">
        <v>580</v>
      </c>
      <c r="I4" s="5">
        <v>1000</v>
      </c>
    </row>
    <row r="5" spans="1:9" ht="13.5">
      <c r="A5" s="81"/>
      <c r="B5" s="4" t="s">
        <v>5</v>
      </c>
      <c r="C5" s="5">
        <v>1880</v>
      </c>
      <c r="D5" s="5">
        <v>1760</v>
      </c>
      <c r="E5" s="5">
        <v>2700</v>
      </c>
      <c r="F5" s="5">
        <v>2400</v>
      </c>
      <c r="G5" s="5">
        <v>3760</v>
      </c>
      <c r="H5" s="5">
        <v>3360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/>
      <c r="D7" s="5">
        <v>120</v>
      </c>
      <c r="E7" s="5"/>
      <c r="F7" s="5"/>
      <c r="G7" s="5"/>
      <c r="H7" s="5"/>
      <c r="I7" s="5"/>
    </row>
    <row r="8" spans="1:9" ht="13.5">
      <c r="A8" s="81"/>
      <c r="B8" s="4" t="s">
        <v>7</v>
      </c>
      <c r="C8" s="5">
        <v>600</v>
      </c>
      <c r="D8" s="5">
        <v>510</v>
      </c>
      <c r="E8" s="5">
        <v>1106</v>
      </c>
      <c r="F8" s="5">
        <v>2050</v>
      </c>
      <c r="G8" s="5">
        <v>2130</v>
      </c>
      <c r="H8" s="5">
        <v>2190</v>
      </c>
      <c r="I8" s="5">
        <v>1150</v>
      </c>
    </row>
    <row r="9" spans="1:9" ht="13.5">
      <c r="A9" s="81"/>
      <c r="B9" s="4" t="s">
        <v>79</v>
      </c>
      <c r="C9" s="5"/>
      <c r="D9" s="5"/>
      <c r="E9" s="5"/>
      <c r="F9" s="5"/>
      <c r="G9" s="5"/>
      <c r="H9" s="5"/>
      <c r="I9" s="5"/>
    </row>
    <row r="10" spans="1:9" ht="13.5">
      <c r="A10" s="81"/>
      <c r="B10" s="4" t="s">
        <v>80</v>
      </c>
      <c r="C10" s="5"/>
      <c r="D10" s="5"/>
      <c r="E10" s="5"/>
      <c r="F10" s="5"/>
      <c r="G10" s="5"/>
      <c r="H10" s="5"/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I12">SUM(C4:C11)</f>
        <v>3810</v>
      </c>
      <c r="D12" s="35">
        <f t="shared" si="0"/>
        <v>4020</v>
      </c>
      <c r="E12" s="35">
        <f t="shared" si="0"/>
        <v>4286</v>
      </c>
      <c r="F12" s="35">
        <f t="shared" si="0"/>
        <v>4450</v>
      </c>
      <c r="G12" s="35">
        <f t="shared" si="0"/>
        <v>5890</v>
      </c>
      <c r="H12" s="35">
        <f t="shared" si="0"/>
        <v>6130</v>
      </c>
      <c r="I12" s="35">
        <f t="shared" si="0"/>
        <v>2150</v>
      </c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>
        <v>650</v>
      </c>
      <c r="D14" s="5">
        <v>650</v>
      </c>
      <c r="E14" s="5">
        <v>1420</v>
      </c>
      <c r="F14" s="5">
        <v>1160</v>
      </c>
      <c r="G14" s="5"/>
      <c r="H14" s="5"/>
      <c r="I14" s="5">
        <v>1420</v>
      </c>
    </row>
    <row r="15" spans="1:9" ht="13.5">
      <c r="A15" s="81"/>
      <c r="B15" s="4" t="s">
        <v>103</v>
      </c>
      <c r="C15" s="5"/>
      <c r="D15" s="5"/>
      <c r="E15" s="5"/>
      <c r="F15" s="5"/>
      <c r="G15" s="5">
        <v>1300</v>
      </c>
      <c r="H15" s="5"/>
      <c r="I15" s="5"/>
    </row>
    <row r="16" spans="1:9" ht="13.5">
      <c r="A16" s="81"/>
      <c r="B16" s="4" t="s">
        <v>102</v>
      </c>
      <c r="C16" s="32"/>
      <c r="D16" s="32"/>
      <c r="E16" s="32"/>
      <c r="F16" s="5"/>
      <c r="G16" s="5"/>
      <c r="H16" s="5">
        <v>20000</v>
      </c>
      <c r="I16" s="5"/>
    </row>
    <row r="17" spans="1:9" ht="13.5">
      <c r="A17" s="81"/>
      <c r="B17" s="4" t="s">
        <v>13</v>
      </c>
      <c r="C17" s="7"/>
      <c r="D17" s="7"/>
      <c r="E17" s="7">
        <v>1320</v>
      </c>
      <c r="F17" s="7">
        <v>1320</v>
      </c>
      <c r="G17" s="7">
        <v>1320</v>
      </c>
      <c r="H17" s="7">
        <v>1320</v>
      </c>
      <c r="I17" s="7">
        <v>1320</v>
      </c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I21">SUM(C13:C20)</f>
        <v>650</v>
      </c>
      <c r="D21" s="35">
        <f t="shared" si="1"/>
        <v>650</v>
      </c>
      <c r="E21" s="35">
        <f t="shared" si="1"/>
        <v>2740</v>
      </c>
      <c r="F21" s="35">
        <f t="shared" si="1"/>
        <v>2480</v>
      </c>
      <c r="G21" s="35">
        <f t="shared" si="1"/>
        <v>2620</v>
      </c>
      <c r="H21" s="35">
        <f t="shared" si="1"/>
        <v>21320</v>
      </c>
      <c r="I21" s="35">
        <f t="shared" si="1"/>
        <v>2740</v>
      </c>
    </row>
    <row r="22" spans="1:9" ht="13.5" customHeight="1">
      <c r="A22" s="81" t="s">
        <v>18</v>
      </c>
      <c r="B22" s="4" t="s">
        <v>15</v>
      </c>
      <c r="C22" s="5"/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 aca="true" t="shared" si="2" ref="C26:I26">SUM(C22:C25)</f>
        <v>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>
        <f t="shared" si="2"/>
        <v>0</v>
      </c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800</v>
      </c>
      <c r="D28" s="5">
        <v>500</v>
      </c>
      <c r="E28" s="5">
        <v>500</v>
      </c>
      <c r="F28" s="5">
        <v>500</v>
      </c>
      <c r="G28" s="5">
        <v>500</v>
      </c>
      <c r="H28" s="5">
        <v>500</v>
      </c>
      <c r="I28" s="5">
        <v>500</v>
      </c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12000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>
        <v>390</v>
      </c>
      <c r="D31" s="5">
        <v>180</v>
      </c>
      <c r="E31" s="5">
        <v>714</v>
      </c>
      <c r="F31" s="5">
        <v>550</v>
      </c>
      <c r="G31" s="5">
        <v>110</v>
      </c>
      <c r="H31" s="5">
        <v>370</v>
      </c>
      <c r="I31" s="5">
        <v>200</v>
      </c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3" ref="C35:I35">SUM(C27:C34)</f>
        <v>1190</v>
      </c>
      <c r="D35" s="35">
        <f t="shared" si="3"/>
        <v>680</v>
      </c>
      <c r="E35" s="35">
        <f t="shared" si="3"/>
        <v>1214</v>
      </c>
      <c r="F35" s="35">
        <f t="shared" si="3"/>
        <v>1050</v>
      </c>
      <c r="G35" s="35">
        <f t="shared" si="3"/>
        <v>610</v>
      </c>
      <c r="H35" s="35">
        <f t="shared" si="3"/>
        <v>12870</v>
      </c>
      <c r="I35" s="35">
        <f t="shared" si="3"/>
        <v>700</v>
      </c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2600</v>
      </c>
      <c r="D37" s="5">
        <v>2600</v>
      </c>
      <c r="E37" s="5">
        <v>2600</v>
      </c>
      <c r="F37" s="5">
        <v>2600</v>
      </c>
      <c r="G37" s="5">
        <v>2600</v>
      </c>
      <c r="H37" s="5">
        <v>2600</v>
      </c>
      <c r="I37" s="5">
        <v>2600</v>
      </c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/>
      <c r="D40" s="5"/>
      <c r="E40" s="5"/>
      <c r="F40" s="5"/>
      <c r="G40" s="5"/>
      <c r="H40" s="5"/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 aca="true" t="shared" si="4" ref="C43:I43">SUM(C37:C42)</f>
        <v>2600</v>
      </c>
      <c r="D43" s="50">
        <f t="shared" si="4"/>
        <v>2600</v>
      </c>
      <c r="E43" s="50">
        <f t="shared" si="4"/>
        <v>2600</v>
      </c>
      <c r="F43" s="50">
        <f t="shared" si="4"/>
        <v>2600</v>
      </c>
      <c r="G43" s="50">
        <f t="shared" si="4"/>
        <v>2600</v>
      </c>
      <c r="H43" s="50">
        <f t="shared" si="4"/>
        <v>2600</v>
      </c>
      <c r="I43" s="50">
        <f t="shared" si="4"/>
        <v>2600</v>
      </c>
    </row>
    <row r="44" spans="1:9" ht="13.5">
      <c r="A44" s="16"/>
      <c r="B44" s="43" t="s">
        <v>78</v>
      </c>
      <c r="C44" s="50">
        <f aca="true" t="shared" si="5" ref="C44:I44">SUM(C43,C35,C26,C21,C12)</f>
        <v>8250</v>
      </c>
      <c r="D44" s="50">
        <f t="shared" si="5"/>
        <v>7950</v>
      </c>
      <c r="E44" s="50">
        <f t="shared" si="5"/>
        <v>10840</v>
      </c>
      <c r="F44" s="50">
        <f t="shared" si="5"/>
        <v>10580</v>
      </c>
      <c r="G44" s="50">
        <f t="shared" si="5"/>
        <v>11720</v>
      </c>
      <c r="H44" s="50">
        <f t="shared" si="5"/>
        <v>42920</v>
      </c>
      <c r="I44" s="50">
        <f t="shared" si="5"/>
        <v>8190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showZeros="0" zoomScale="85" zoomScaleNormal="85" workbookViewId="0" topLeftCell="A1">
      <selection activeCell="F44" sqref="F44:H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9.25390625" style="1" bestFit="1" customWidth="1"/>
    <col min="4" max="16384" width="9.00390625" style="1" customWidth="1"/>
  </cols>
  <sheetData>
    <row r="1" spans="2:7" ht="13.5">
      <c r="B1" s="1" t="s">
        <v>76</v>
      </c>
      <c r="F1" s="1" t="s">
        <v>43</v>
      </c>
      <c r="G1" s="1" t="s">
        <v>98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v>400</v>
      </c>
      <c r="D4" s="5">
        <v>400</v>
      </c>
      <c r="E4" s="5"/>
      <c r="F4" s="5"/>
      <c r="G4" s="5">
        <v>600</v>
      </c>
      <c r="H4" s="5">
        <v>600</v>
      </c>
      <c r="I4" s="5"/>
    </row>
    <row r="5" spans="1:9" ht="13.5">
      <c r="A5" s="81"/>
      <c r="B5" s="4" t="s">
        <v>5</v>
      </c>
      <c r="C5" s="5">
        <v>1960</v>
      </c>
      <c r="D5" s="5">
        <v>2400</v>
      </c>
      <c r="E5" s="5">
        <v>2400</v>
      </c>
      <c r="F5" s="5">
        <v>2400</v>
      </c>
      <c r="G5" s="5">
        <v>3620</v>
      </c>
      <c r="H5" s="5">
        <v>3620</v>
      </c>
      <c r="I5" s="5"/>
    </row>
    <row r="6" spans="1:9" ht="13.5">
      <c r="A6" s="81"/>
      <c r="B6" s="4" t="s">
        <v>6</v>
      </c>
      <c r="C6" s="5"/>
      <c r="D6" s="5"/>
      <c r="E6" s="5"/>
      <c r="F6" s="5"/>
      <c r="G6" s="5"/>
      <c r="H6" s="5"/>
      <c r="I6" s="5"/>
    </row>
    <row r="7" spans="1:9" ht="13.5">
      <c r="A7" s="81"/>
      <c r="B7" s="4" t="s">
        <v>17</v>
      </c>
      <c r="C7" s="5">
        <v>2520</v>
      </c>
      <c r="D7" s="5"/>
      <c r="E7" s="5">
        <v>3300</v>
      </c>
      <c r="F7" s="5"/>
      <c r="G7" s="5"/>
      <c r="H7" s="5"/>
      <c r="I7" s="5"/>
    </row>
    <row r="8" spans="1:9" ht="13.5">
      <c r="A8" s="81"/>
      <c r="B8" s="4" t="s">
        <v>7</v>
      </c>
      <c r="C8" s="5">
        <v>2000</v>
      </c>
      <c r="D8" s="5">
        <v>890</v>
      </c>
      <c r="E8" s="5">
        <v>1200</v>
      </c>
      <c r="F8" s="5">
        <v>1300</v>
      </c>
      <c r="G8" s="5">
        <v>1640</v>
      </c>
      <c r="H8" s="5">
        <v>1640</v>
      </c>
      <c r="I8" s="5">
        <v>1780</v>
      </c>
    </row>
    <row r="9" spans="1:9" ht="13.5">
      <c r="A9" s="81"/>
      <c r="B9" s="4" t="s">
        <v>81</v>
      </c>
      <c r="C9" s="16">
        <v>830</v>
      </c>
      <c r="D9" s="16">
        <v>100</v>
      </c>
      <c r="E9" s="16">
        <v>300</v>
      </c>
      <c r="F9" s="16">
        <v>300</v>
      </c>
      <c r="G9" s="16">
        <v>130</v>
      </c>
      <c r="H9" s="16">
        <v>40</v>
      </c>
      <c r="I9" s="16"/>
    </row>
    <row r="10" spans="1:9" ht="13.5">
      <c r="A10" s="81"/>
      <c r="B10" s="4" t="s">
        <v>80</v>
      </c>
      <c r="C10" s="5"/>
      <c r="D10" s="5"/>
      <c r="E10" s="5"/>
      <c r="F10" s="5"/>
      <c r="G10" s="5"/>
      <c r="H10" s="5"/>
      <c r="I10" s="5"/>
    </row>
    <row r="11" spans="1:9" ht="13.5">
      <c r="A11" s="81"/>
      <c r="B11" s="4" t="s">
        <v>19</v>
      </c>
      <c r="C11" s="5"/>
      <c r="D11" s="5"/>
      <c r="E11" s="5"/>
      <c r="F11" s="5"/>
      <c r="G11" s="5"/>
      <c r="H11" s="5"/>
      <c r="I11" s="5"/>
    </row>
    <row r="12" spans="1:9" ht="13.5">
      <c r="A12" s="20"/>
      <c r="B12" s="34" t="s">
        <v>77</v>
      </c>
      <c r="C12" s="35">
        <f aca="true" t="shared" si="0" ref="C12:H12">SUM(C4:C11)</f>
        <v>7710</v>
      </c>
      <c r="D12" s="35">
        <f t="shared" si="0"/>
        <v>3790</v>
      </c>
      <c r="E12" s="35">
        <f t="shared" si="0"/>
        <v>7200</v>
      </c>
      <c r="F12" s="35">
        <f t="shared" si="0"/>
        <v>4000</v>
      </c>
      <c r="G12" s="35">
        <f t="shared" si="0"/>
        <v>5990</v>
      </c>
      <c r="H12" s="35">
        <f t="shared" si="0"/>
        <v>5900</v>
      </c>
      <c r="I12" s="35"/>
    </row>
    <row r="13" spans="1:9" ht="13.5" customHeight="1">
      <c r="A13" s="81" t="s">
        <v>14</v>
      </c>
      <c r="B13" s="4" t="s">
        <v>9</v>
      </c>
      <c r="C13" s="5"/>
      <c r="D13" s="5"/>
      <c r="E13" s="5"/>
      <c r="F13" s="5"/>
      <c r="G13" s="5"/>
      <c r="H13" s="5"/>
      <c r="I13" s="5"/>
    </row>
    <row r="14" spans="1:9" ht="13.5">
      <c r="A14" s="81"/>
      <c r="B14" s="4" t="s">
        <v>10</v>
      </c>
      <c r="C14" s="5"/>
      <c r="D14" s="5"/>
      <c r="E14" s="5"/>
      <c r="F14" s="5"/>
      <c r="G14" s="5"/>
      <c r="H14" s="5"/>
      <c r="I14" s="5"/>
    </row>
    <row r="15" spans="1:9" ht="13.5">
      <c r="A15" s="81"/>
      <c r="B15" s="4" t="s">
        <v>11</v>
      </c>
      <c r="C15" s="5"/>
      <c r="D15" s="5"/>
      <c r="E15" s="5"/>
      <c r="F15" s="5"/>
      <c r="G15" s="5">
        <v>5300</v>
      </c>
      <c r="H15" s="5">
        <v>5300</v>
      </c>
      <c r="I15" s="5" t="s">
        <v>120</v>
      </c>
    </row>
    <row r="16" spans="1:9" ht="13.5">
      <c r="A16" s="81"/>
      <c r="B16" s="4" t="s">
        <v>12</v>
      </c>
      <c r="C16" s="5"/>
      <c r="D16" s="5"/>
      <c r="E16" s="5"/>
      <c r="F16" s="5"/>
      <c r="G16" s="5"/>
      <c r="H16" s="5"/>
      <c r="I16" s="5"/>
    </row>
    <row r="17" spans="1:9" ht="13.5">
      <c r="A17" s="81"/>
      <c r="B17" s="4" t="s">
        <v>13</v>
      </c>
      <c r="C17" s="5">
        <v>300</v>
      </c>
      <c r="D17" s="5">
        <v>300</v>
      </c>
      <c r="E17" s="5">
        <v>1000</v>
      </c>
      <c r="F17" s="17">
        <v>1000</v>
      </c>
      <c r="G17" s="5">
        <v>1000</v>
      </c>
      <c r="H17" s="5">
        <v>1000</v>
      </c>
      <c r="I17" s="5"/>
    </row>
    <row r="18" spans="1:9" ht="13.5">
      <c r="A18" s="81"/>
      <c r="B18" s="4" t="s">
        <v>19</v>
      </c>
      <c r="C18" s="5"/>
      <c r="D18" s="5"/>
      <c r="E18" s="5"/>
      <c r="F18" s="5"/>
      <c r="G18" s="5"/>
      <c r="H18" s="5"/>
      <c r="I18" s="5"/>
    </row>
    <row r="19" spans="1:9" ht="13.5">
      <c r="A19" s="81"/>
      <c r="B19" s="4" t="s">
        <v>19</v>
      </c>
      <c r="C19" s="5"/>
      <c r="D19" s="5"/>
      <c r="E19" s="5"/>
      <c r="F19" s="5"/>
      <c r="G19" s="5"/>
      <c r="H19" s="5"/>
      <c r="I19" s="5"/>
    </row>
    <row r="20" spans="1:9" ht="13.5">
      <c r="A20" s="81"/>
      <c r="B20" s="4" t="s">
        <v>19</v>
      </c>
      <c r="C20" s="5"/>
      <c r="D20" s="5"/>
      <c r="E20" s="5"/>
      <c r="F20" s="5"/>
      <c r="G20" s="5"/>
      <c r="H20" s="5"/>
      <c r="I20" s="5"/>
    </row>
    <row r="21" spans="1:9" ht="13.5">
      <c r="A21" s="20"/>
      <c r="B21" s="34" t="s">
        <v>77</v>
      </c>
      <c r="C21" s="35">
        <f aca="true" t="shared" si="1" ref="C21:H21">SUM(C13:C20)</f>
        <v>300</v>
      </c>
      <c r="D21" s="35">
        <f t="shared" si="1"/>
        <v>300</v>
      </c>
      <c r="E21" s="35">
        <f t="shared" si="1"/>
        <v>1000</v>
      </c>
      <c r="F21" s="35">
        <f t="shared" si="1"/>
        <v>1000</v>
      </c>
      <c r="G21" s="35">
        <f t="shared" si="1"/>
        <v>6300</v>
      </c>
      <c r="H21" s="35">
        <f t="shared" si="1"/>
        <v>6300</v>
      </c>
      <c r="I21" s="35"/>
    </row>
    <row r="22" spans="1:9" ht="13.5" customHeight="1">
      <c r="A22" s="81" t="s">
        <v>18</v>
      </c>
      <c r="B22" s="4" t="s">
        <v>15</v>
      </c>
      <c r="C22" s="5">
        <v>380</v>
      </c>
      <c r="D22" s="5"/>
      <c r="E22" s="5"/>
      <c r="F22" s="5"/>
      <c r="G22" s="5"/>
      <c r="H22" s="5"/>
      <c r="I22" s="5"/>
    </row>
    <row r="23" spans="1:9" ht="13.5">
      <c r="A23" s="81"/>
      <c r="B23" s="4" t="s">
        <v>16</v>
      </c>
      <c r="C23" s="5"/>
      <c r="D23" s="5"/>
      <c r="E23" s="5"/>
      <c r="F23" s="5"/>
      <c r="G23" s="5"/>
      <c r="H23" s="5"/>
      <c r="I23" s="5"/>
    </row>
    <row r="24" spans="1:9" ht="13.5">
      <c r="A24" s="81"/>
      <c r="B24" s="4" t="s">
        <v>31</v>
      </c>
      <c r="C24" s="5"/>
      <c r="D24" s="5"/>
      <c r="E24" s="5"/>
      <c r="F24" s="5"/>
      <c r="G24" s="5"/>
      <c r="H24" s="5"/>
      <c r="I24" s="5"/>
    </row>
    <row r="25" spans="1:9" ht="13.5">
      <c r="A25" s="81"/>
      <c r="B25" s="4" t="s">
        <v>19</v>
      </c>
      <c r="C25" s="5"/>
      <c r="D25" s="5"/>
      <c r="E25" s="5"/>
      <c r="F25" s="5"/>
      <c r="G25" s="5"/>
      <c r="H25" s="5"/>
      <c r="I25" s="5"/>
    </row>
    <row r="26" spans="1:9" ht="13.5">
      <c r="A26" s="20"/>
      <c r="B26" s="34" t="s">
        <v>77</v>
      </c>
      <c r="C26" s="35">
        <f aca="true" t="shared" si="2" ref="C26:H26">SUM(C22:C25)</f>
        <v>380</v>
      </c>
      <c r="D26" s="35">
        <f t="shared" si="2"/>
        <v>0</v>
      </c>
      <c r="E26" s="35">
        <f t="shared" si="2"/>
        <v>0</v>
      </c>
      <c r="F26" s="35">
        <f t="shared" si="2"/>
        <v>0</v>
      </c>
      <c r="G26" s="35">
        <f t="shared" si="2"/>
        <v>0</v>
      </c>
      <c r="H26" s="35">
        <f t="shared" si="2"/>
        <v>0</v>
      </c>
      <c r="I26" s="35"/>
    </row>
    <row r="27" spans="1:9" ht="13.5">
      <c r="A27" s="82" t="s">
        <v>20</v>
      </c>
      <c r="B27" s="4" t="s">
        <v>21</v>
      </c>
      <c r="C27" s="5"/>
      <c r="D27" s="5"/>
      <c r="E27" s="5"/>
      <c r="F27" s="5"/>
      <c r="G27" s="5"/>
      <c r="H27" s="5"/>
      <c r="I27" s="5"/>
    </row>
    <row r="28" spans="1:9" ht="13.5">
      <c r="A28" s="82"/>
      <c r="B28" s="4" t="s">
        <v>22</v>
      </c>
      <c r="C28" s="5">
        <v>900</v>
      </c>
      <c r="D28" s="5">
        <v>450</v>
      </c>
      <c r="E28" s="5">
        <v>450</v>
      </c>
      <c r="F28" s="5">
        <v>450</v>
      </c>
      <c r="G28" s="5">
        <v>450</v>
      </c>
      <c r="H28" s="5">
        <v>900</v>
      </c>
      <c r="I28" s="5"/>
    </row>
    <row r="29" spans="1:9" ht="13.5">
      <c r="A29" s="82"/>
      <c r="B29" s="4" t="s">
        <v>23</v>
      </c>
      <c r="C29" s="5"/>
      <c r="D29" s="5"/>
      <c r="E29" s="5"/>
      <c r="F29" s="5"/>
      <c r="G29" s="5"/>
      <c r="H29" s="5">
        <v>200</v>
      </c>
      <c r="I29" s="5"/>
    </row>
    <row r="30" spans="1:9" ht="13.5">
      <c r="A30" s="82"/>
      <c r="B30" s="4" t="s">
        <v>30</v>
      </c>
      <c r="C30" s="5"/>
      <c r="D30" s="5"/>
      <c r="E30" s="5"/>
      <c r="F30" s="5"/>
      <c r="G30" s="5"/>
      <c r="H30" s="5"/>
      <c r="I30" s="5"/>
    </row>
    <row r="31" spans="1:9" ht="13.5">
      <c r="A31" s="82"/>
      <c r="B31" s="4" t="s">
        <v>28</v>
      </c>
      <c r="C31" s="5"/>
      <c r="D31" s="5"/>
      <c r="E31" s="5"/>
      <c r="F31" s="5"/>
      <c r="G31" s="5"/>
      <c r="H31" s="5"/>
      <c r="I31" s="5"/>
    </row>
    <row r="32" spans="1:9" ht="13.5">
      <c r="A32" s="82"/>
      <c r="B32" s="4" t="s">
        <v>29</v>
      </c>
      <c r="C32" s="5"/>
      <c r="D32" s="5"/>
      <c r="E32" s="5"/>
      <c r="F32" s="5"/>
      <c r="G32" s="5"/>
      <c r="H32" s="5"/>
      <c r="I32" s="5"/>
    </row>
    <row r="33" spans="1:9" ht="13.5">
      <c r="A33" s="82"/>
      <c r="B33" s="4" t="s">
        <v>19</v>
      </c>
      <c r="C33" s="5"/>
      <c r="D33" s="5"/>
      <c r="E33" s="5"/>
      <c r="F33" s="5"/>
      <c r="G33" s="5"/>
      <c r="H33" s="5"/>
      <c r="I33" s="5"/>
    </row>
    <row r="34" spans="1:9" ht="13.5">
      <c r="A34" s="82"/>
      <c r="B34" s="4" t="s">
        <v>19</v>
      </c>
      <c r="C34" s="5"/>
      <c r="D34" s="5"/>
      <c r="E34" s="5"/>
      <c r="F34" s="5"/>
      <c r="G34" s="5"/>
      <c r="H34" s="5"/>
      <c r="I34" s="5"/>
    </row>
    <row r="35" spans="1:9" ht="13.5">
      <c r="A35" s="3"/>
      <c r="B35" s="34" t="s">
        <v>77</v>
      </c>
      <c r="C35" s="35">
        <f aca="true" t="shared" si="3" ref="C35:H35">SUM(C27:C34)</f>
        <v>900</v>
      </c>
      <c r="D35" s="35">
        <f t="shared" si="3"/>
        <v>450</v>
      </c>
      <c r="E35" s="35">
        <f t="shared" si="3"/>
        <v>450</v>
      </c>
      <c r="F35" s="35">
        <f t="shared" si="3"/>
        <v>450</v>
      </c>
      <c r="G35" s="35">
        <f t="shared" si="3"/>
        <v>450</v>
      </c>
      <c r="H35" s="35">
        <f t="shared" si="3"/>
        <v>1100</v>
      </c>
      <c r="I35" s="35"/>
    </row>
    <row r="36" spans="1:9" ht="13.5">
      <c r="A36" s="3"/>
      <c r="B36" s="24"/>
      <c r="C36" s="5"/>
      <c r="D36" s="5"/>
      <c r="E36" s="5"/>
      <c r="F36" s="5"/>
      <c r="G36" s="5"/>
      <c r="H36" s="5"/>
      <c r="I36" s="5"/>
    </row>
    <row r="37" spans="1:9" ht="13.5" customHeight="1">
      <c r="A37" s="81" t="s">
        <v>26</v>
      </c>
      <c r="B37" s="4" t="s">
        <v>33</v>
      </c>
      <c r="C37" s="5">
        <v>4800</v>
      </c>
      <c r="D37" s="5">
        <v>4800</v>
      </c>
      <c r="E37" s="5">
        <v>4800</v>
      </c>
      <c r="F37" s="5">
        <v>4800</v>
      </c>
      <c r="G37" s="5">
        <v>4800</v>
      </c>
      <c r="H37" s="5">
        <v>4800</v>
      </c>
      <c r="I37" s="5"/>
    </row>
    <row r="38" spans="1:9" ht="13.5">
      <c r="A38" s="81"/>
      <c r="B38" s="4" t="s">
        <v>24</v>
      </c>
      <c r="C38" s="5"/>
      <c r="D38" s="5"/>
      <c r="E38" s="5"/>
      <c r="F38" s="5"/>
      <c r="G38" s="5"/>
      <c r="H38" s="5"/>
      <c r="I38" s="5"/>
    </row>
    <row r="39" spans="1:9" ht="13.5">
      <c r="A39" s="81"/>
      <c r="B39" s="4" t="s">
        <v>25</v>
      </c>
      <c r="C39" s="5"/>
      <c r="D39" s="5"/>
      <c r="E39" s="5"/>
      <c r="F39" s="5"/>
      <c r="G39" s="5"/>
      <c r="H39" s="5"/>
      <c r="I39" s="5"/>
    </row>
    <row r="40" spans="1:9" ht="13.5">
      <c r="A40" s="81"/>
      <c r="B40" s="4" t="s">
        <v>66</v>
      </c>
      <c r="C40" s="5">
        <v>460</v>
      </c>
      <c r="D40" s="5">
        <v>460</v>
      </c>
      <c r="E40" s="5">
        <v>460</v>
      </c>
      <c r="F40" s="5">
        <v>460</v>
      </c>
      <c r="G40" s="5">
        <v>460</v>
      </c>
      <c r="H40" s="5">
        <v>460</v>
      </c>
      <c r="I40" s="5"/>
    </row>
    <row r="41" spans="1:9" ht="13.5">
      <c r="A41" s="81"/>
      <c r="B41" s="4" t="s">
        <v>67</v>
      </c>
      <c r="C41" s="5"/>
      <c r="D41" s="5"/>
      <c r="E41" s="5"/>
      <c r="F41" s="5"/>
      <c r="G41" s="5"/>
      <c r="H41" s="5"/>
      <c r="I41" s="5"/>
    </row>
    <row r="42" spans="1:9" ht="13.5">
      <c r="A42" s="81"/>
      <c r="B42" s="4" t="s">
        <v>68</v>
      </c>
      <c r="C42" s="5"/>
      <c r="D42" s="5"/>
      <c r="E42" s="5"/>
      <c r="F42" s="5"/>
      <c r="G42" s="5"/>
      <c r="H42" s="5"/>
      <c r="I42" s="5"/>
    </row>
    <row r="43" spans="1:9" ht="13.5">
      <c r="A43" s="16"/>
      <c r="B43" s="34" t="s">
        <v>77</v>
      </c>
      <c r="C43" s="50">
        <f>SUM(C37:C42)</f>
        <v>5260</v>
      </c>
      <c r="D43" s="50">
        <f>SUM(D37:D42)</f>
        <v>5260</v>
      </c>
      <c r="E43" s="50">
        <f>SUM(E37:E42)</f>
        <v>5260</v>
      </c>
      <c r="F43" s="50">
        <f>SUM(F4:F42)</f>
        <v>16160</v>
      </c>
      <c r="G43" s="50">
        <f>SUM(G4:G42)</f>
        <v>30740</v>
      </c>
      <c r="H43" s="50">
        <f>SUM(H4:H42)</f>
        <v>31860</v>
      </c>
      <c r="I43" s="44"/>
    </row>
    <row r="44" spans="1:9" ht="13.5">
      <c r="A44" s="16"/>
      <c r="B44" s="43" t="s">
        <v>78</v>
      </c>
      <c r="C44" s="50">
        <f aca="true" t="shared" si="4" ref="C44:H44">SUM(C43,C35,C26,C21,C12)</f>
        <v>14550</v>
      </c>
      <c r="D44" s="50">
        <f t="shared" si="4"/>
        <v>9800</v>
      </c>
      <c r="E44" s="50">
        <f t="shared" si="4"/>
        <v>13910</v>
      </c>
      <c r="F44" s="50">
        <f t="shared" si="4"/>
        <v>21610</v>
      </c>
      <c r="G44" s="50">
        <f t="shared" si="4"/>
        <v>43480</v>
      </c>
      <c r="H44" s="50">
        <f t="shared" si="4"/>
        <v>45160</v>
      </c>
      <c r="I44" s="44"/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I44"/>
  <sheetViews>
    <sheetView showZeros="0" zoomScale="85" zoomScaleNormal="85" workbookViewId="0" topLeftCell="A1">
      <selection activeCell="B1" sqref="B1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8" width="10.125" style="1" bestFit="1" customWidth="1"/>
    <col min="9" max="9" width="12.50390625" style="1" bestFit="1" customWidth="1"/>
    <col min="10" max="16384" width="9.00390625" style="1" customWidth="1"/>
  </cols>
  <sheetData>
    <row r="1" ht="13.5">
      <c r="B1" s="1" t="s">
        <v>114</v>
      </c>
    </row>
    <row r="3" spans="1:9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57</v>
      </c>
      <c r="G3" s="3" t="s">
        <v>58</v>
      </c>
      <c r="H3" s="3" t="s">
        <v>59</v>
      </c>
      <c r="I3" s="3" t="s">
        <v>34</v>
      </c>
    </row>
    <row r="4" spans="1:9" ht="13.5" customHeight="1">
      <c r="A4" s="81" t="s">
        <v>8</v>
      </c>
      <c r="B4" s="4" t="s">
        <v>4</v>
      </c>
      <c r="C4" s="5">
        <f>MAX('花川小:望来小'!C4)</f>
        <v>2860</v>
      </c>
      <c r="D4" s="5">
        <f>MAX('花川小:望来小'!D4)</f>
        <v>3000</v>
      </c>
      <c r="E4" s="5">
        <f>MAX('花川小:望来小'!E4)</f>
        <v>3340</v>
      </c>
      <c r="F4" s="5">
        <f>MAX('花川小:望来小'!F4)</f>
        <v>3140</v>
      </c>
      <c r="G4" s="5">
        <f>MAX('花川小:望来小'!G4)</f>
        <v>3200</v>
      </c>
      <c r="H4" s="5">
        <f>MAX('花川小:望来小'!H4)</f>
        <v>3160</v>
      </c>
      <c r="I4" s="5">
        <f>MAX('花川小:望来小'!I4)</f>
        <v>3000</v>
      </c>
    </row>
    <row r="5" spans="1:9" ht="13.5">
      <c r="A5" s="81"/>
      <c r="B5" s="4" t="s">
        <v>5</v>
      </c>
      <c r="C5" s="5">
        <f>MAX('花川小:望来小'!C5)</f>
        <v>1960</v>
      </c>
      <c r="D5" s="5">
        <f>MAX('花川小:望来小'!D5)</f>
        <v>2400</v>
      </c>
      <c r="E5" s="5">
        <f>MAX('花川小:望来小'!E5)</f>
        <v>3900</v>
      </c>
      <c r="F5" s="5">
        <f>MAX('花川小:望来小'!F5)</f>
        <v>3160</v>
      </c>
      <c r="G5" s="5">
        <f>MAX('花川小:望来小'!G5)</f>
        <v>4680</v>
      </c>
      <c r="H5" s="5">
        <f>MAX('花川小:望来小'!H5)</f>
        <v>3620</v>
      </c>
      <c r="I5" s="5">
        <f>MAX('花川小:望来小'!I5)</f>
        <v>1000</v>
      </c>
    </row>
    <row r="6" spans="1:9" ht="13.5">
      <c r="A6" s="81"/>
      <c r="B6" s="4" t="s">
        <v>6</v>
      </c>
      <c r="C6" s="5">
        <f>MAX('花川小:望来小'!C6)</f>
        <v>440</v>
      </c>
      <c r="D6" s="5">
        <f>MAX('花川小:望来小'!D6)</f>
        <v>440</v>
      </c>
      <c r="E6" s="5">
        <f>MAX('花川小:望来小'!E6)</f>
        <v>220</v>
      </c>
      <c r="F6" s="5">
        <f>MAX('花川小:望来小'!F6)</f>
        <v>220</v>
      </c>
      <c r="G6" s="5">
        <f>MAX('花川小:望来小'!G6)</f>
        <v>220</v>
      </c>
      <c r="H6" s="5">
        <f>MAX('花川小:望来小'!H6)</f>
        <v>220</v>
      </c>
      <c r="I6" s="5">
        <f>MAX('花川小:望来小'!I6)</f>
        <v>0</v>
      </c>
    </row>
    <row r="7" spans="1:9" ht="13.5">
      <c r="A7" s="81"/>
      <c r="B7" s="4" t="s">
        <v>17</v>
      </c>
      <c r="C7" s="5">
        <f>MAX('花川小:望来小'!C7)</f>
        <v>8305</v>
      </c>
      <c r="D7" s="5">
        <f>MAX('花川小:望来小'!D7)</f>
        <v>1210</v>
      </c>
      <c r="E7" s="5">
        <f>MAX('花川小:望来小'!E7)</f>
        <v>4660</v>
      </c>
      <c r="F7" s="5">
        <f>MAX('花川小:望来小'!F7)</f>
        <v>2570</v>
      </c>
      <c r="G7" s="5">
        <f>MAX('花川小:望来小'!G7)</f>
        <v>4685</v>
      </c>
      <c r="H7" s="5">
        <f>MAX('花川小:望来小'!H7)</f>
        <v>3025</v>
      </c>
      <c r="I7" s="5">
        <f>MAX('花川小:望来小'!I7)</f>
        <v>4030</v>
      </c>
    </row>
    <row r="8" spans="1:9" ht="13.5">
      <c r="A8" s="81"/>
      <c r="B8" s="4" t="s">
        <v>7</v>
      </c>
      <c r="C8" s="5">
        <f>MAX('花川小:望来小'!C8)</f>
        <v>2000</v>
      </c>
      <c r="D8" s="5">
        <f>MAX('花川小:望来小'!D8)</f>
        <v>2440</v>
      </c>
      <c r="E8" s="5">
        <f>MAX('花川小:望来小'!E8)</f>
        <v>2160</v>
      </c>
      <c r="F8" s="5">
        <f>MAX('花川小:望来小'!F8)</f>
        <v>2460</v>
      </c>
      <c r="G8" s="5">
        <f>MAX('花川小:望来小'!G8)</f>
        <v>2780</v>
      </c>
      <c r="H8" s="5">
        <f>MAX('花川小:望来小'!H8)</f>
        <v>3030</v>
      </c>
      <c r="I8" s="5">
        <f>MAX('花川小:望来小'!I8)</f>
        <v>4000</v>
      </c>
    </row>
    <row r="9" spans="1:9" ht="13.5">
      <c r="A9" s="81"/>
      <c r="B9" s="4" t="s">
        <v>105</v>
      </c>
      <c r="C9" s="5">
        <f>MAX('花川小:望来小'!C9)</f>
        <v>830</v>
      </c>
      <c r="D9" s="5">
        <f>MAX('花川小:望来小'!D9)</f>
        <v>380</v>
      </c>
      <c r="E9" s="5">
        <f>MAX('花川小:望来小'!E9)</f>
        <v>380</v>
      </c>
      <c r="F9" s="5">
        <f>MAX('花川小:望来小'!F9)</f>
        <v>320</v>
      </c>
      <c r="G9" s="5">
        <f>MAX('花川小:望来小'!G9)</f>
        <v>320</v>
      </c>
      <c r="H9" s="5">
        <f>MAX('花川小:望来小'!H9)</f>
        <v>320</v>
      </c>
      <c r="I9" s="5">
        <f>MAX('花川小:望来小'!I9)</f>
        <v>200</v>
      </c>
    </row>
    <row r="10" spans="1:9" ht="13.5">
      <c r="A10" s="81"/>
      <c r="B10" s="4" t="s">
        <v>106</v>
      </c>
      <c r="C10" s="5">
        <f>MAX('花川小:望来小'!C10)</f>
        <v>480</v>
      </c>
      <c r="D10" s="5">
        <f>MAX('花川小:望来小'!D10)</f>
        <v>150</v>
      </c>
      <c r="E10" s="5">
        <f>MAX('花川小:望来小'!E10)</f>
        <v>200</v>
      </c>
      <c r="F10" s="5">
        <f>MAX('花川小:望来小'!F10)</f>
        <v>180</v>
      </c>
      <c r="G10" s="5">
        <f>MAX('花川小:望来小'!G10)</f>
        <v>240</v>
      </c>
      <c r="H10" s="5">
        <f>MAX('花川小:望来小'!H10)</f>
        <v>200</v>
      </c>
      <c r="I10" s="5">
        <f>MAX('花川小:望来小'!I10)</f>
        <v>500</v>
      </c>
    </row>
    <row r="11" spans="1:9" ht="13.5">
      <c r="A11" s="81"/>
      <c r="B11" s="4" t="s">
        <v>19</v>
      </c>
      <c r="C11" s="5">
        <f>MAX('花川小:望来小'!C11)</f>
        <v>6700</v>
      </c>
      <c r="D11" s="5">
        <f>MAX('花川小:望来小'!D11)</f>
        <v>0</v>
      </c>
      <c r="E11" s="5">
        <f>MAX('花川小:望来小'!E11)</f>
        <v>3200</v>
      </c>
      <c r="F11" s="5">
        <f>MAX('花川小:望来小'!F11)</f>
        <v>0</v>
      </c>
      <c r="G11" s="5">
        <f>MAX('花川小:望来小'!G11)</f>
        <v>2200</v>
      </c>
      <c r="H11" s="5">
        <f>MAX('花川小:望来小'!H11)</f>
        <v>0</v>
      </c>
      <c r="I11" s="5">
        <f>MAX('花川小:望来小'!I11)</f>
        <v>0</v>
      </c>
    </row>
    <row r="12" spans="1:9" ht="13.5">
      <c r="A12" s="20"/>
      <c r="B12" s="34" t="s">
        <v>77</v>
      </c>
      <c r="C12" s="35">
        <f>MAX('花川小:望来小'!C12)</f>
        <v>11365</v>
      </c>
      <c r="D12" s="35">
        <f>MAX('花川小:望来小'!D12)</f>
        <v>5675</v>
      </c>
      <c r="E12" s="35">
        <f>MAX('花川小:望来小'!E12)</f>
        <v>9080</v>
      </c>
      <c r="F12" s="35">
        <f>MAX('花川小:望来小'!F12)</f>
        <v>7800</v>
      </c>
      <c r="G12" s="35">
        <f>MAX('花川小:望来小'!G12)</f>
        <v>9720</v>
      </c>
      <c r="H12" s="35">
        <f>MAX('花川小:望来小'!H12)</f>
        <v>7405</v>
      </c>
      <c r="I12" s="35">
        <f>MAX('花川小:望来小'!I12)</f>
        <v>5030</v>
      </c>
    </row>
    <row r="13" spans="1:9" ht="13.5" customHeight="1">
      <c r="A13" s="81" t="s">
        <v>14</v>
      </c>
      <c r="B13" s="4" t="s">
        <v>9</v>
      </c>
      <c r="C13" s="5">
        <f>MAX('花川小:望来小'!C13)</f>
        <v>1050</v>
      </c>
      <c r="D13" s="5">
        <f>MAX('花川小:望来小'!D13)</f>
        <v>1450</v>
      </c>
      <c r="E13" s="5">
        <f>MAX('花川小:望来小'!E13)</f>
        <v>1100</v>
      </c>
      <c r="F13" s="5">
        <f>MAX('花川小:望来小'!F13)</f>
        <v>1145</v>
      </c>
      <c r="G13" s="5">
        <f>MAX('花川小:望来小'!G13)</f>
        <v>750</v>
      </c>
      <c r="H13" s="5">
        <f>MAX('花川小:望来小'!H13)</f>
        <v>750</v>
      </c>
      <c r="I13" s="5">
        <f>MAX('花川小:望来小'!I13)</f>
        <v>700</v>
      </c>
    </row>
    <row r="14" spans="1:9" ht="13.5">
      <c r="A14" s="81"/>
      <c r="B14" s="4" t="s">
        <v>10</v>
      </c>
      <c r="C14" s="5">
        <f>MAX('花川小:望来小'!C14)</f>
        <v>1500</v>
      </c>
      <c r="D14" s="5">
        <f>MAX('花川小:望来小'!D14)</f>
        <v>1350</v>
      </c>
      <c r="E14" s="5">
        <f>MAX('花川小:望来小'!E14)</f>
        <v>1420</v>
      </c>
      <c r="F14" s="5">
        <f>MAX('花川小:望来小'!F14)</f>
        <v>1260</v>
      </c>
      <c r="G14" s="5">
        <f>MAX('花川小:望来小'!G14)</f>
        <v>6700</v>
      </c>
      <c r="H14" s="5">
        <f>MAX('花川小:望来小'!H14)</f>
        <v>0</v>
      </c>
      <c r="I14" s="5">
        <f>MAX('花川小:望来小'!I14)</f>
        <v>2000</v>
      </c>
    </row>
    <row r="15" spans="1:9" ht="13.5">
      <c r="A15" s="81"/>
      <c r="B15" s="4" t="s">
        <v>11</v>
      </c>
      <c r="C15" s="5">
        <f>MAX('花川小:望来小'!C15)</f>
        <v>0</v>
      </c>
      <c r="D15" s="5">
        <f>MAX('花川小:望来小'!D15)</f>
        <v>0</v>
      </c>
      <c r="E15" s="5">
        <f>MAX('花川小:望来小'!E15)</f>
        <v>0</v>
      </c>
      <c r="F15" s="5">
        <f>MAX('花川小:望来小'!F15)</f>
        <v>0</v>
      </c>
      <c r="G15" s="5">
        <f>MAX('花川小:望来小'!G15)</f>
        <v>5300</v>
      </c>
      <c r="H15" s="5">
        <f>MAX('花川小:望来小'!H15)</f>
        <v>23000</v>
      </c>
      <c r="I15" s="5">
        <f>MAX('花川小:望来小'!I15)</f>
        <v>0</v>
      </c>
    </row>
    <row r="16" spans="1:9" ht="13.5">
      <c r="A16" s="81"/>
      <c r="B16" s="4" t="s">
        <v>12</v>
      </c>
      <c r="C16" s="5">
        <f>MAX('花川小:望来小'!C16)</f>
        <v>0</v>
      </c>
      <c r="D16" s="5">
        <f>MAX('花川小:望来小'!D16)</f>
        <v>0</v>
      </c>
      <c r="E16" s="5">
        <f>MAX('花川小:望来小'!E16)</f>
        <v>1245</v>
      </c>
      <c r="F16" s="5">
        <f>MAX('花川小:望来小'!F16)</f>
        <v>1245</v>
      </c>
      <c r="G16" s="5">
        <f>MAX('花川小:望来小'!G16)</f>
        <v>1245</v>
      </c>
      <c r="H16" s="5">
        <f>MAX('花川小:望来小'!H16)</f>
        <v>25000</v>
      </c>
      <c r="I16" s="5">
        <f>MAX('花川小:望来小'!I16)</f>
        <v>0</v>
      </c>
    </row>
    <row r="17" spans="1:9" ht="13.5">
      <c r="A17" s="81"/>
      <c r="B17" s="4" t="s">
        <v>13</v>
      </c>
      <c r="C17" s="5">
        <f>MAX('花川小:望来小'!C17)</f>
        <v>2000</v>
      </c>
      <c r="D17" s="5">
        <f>MAX('花川小:望来小'!D17)</f>
        <v>2000</v>
      </c>
      <c r="E17" s="5">
        <f>MAX('花川小:望来小'!E17)</f>
        <v>2800</v>
      </c>
      <c r="F17" s="5">
        <f>MAX('花川小:望来小'!F17)</f>
        <v>2800</v>
      </c>
      <c r="G17" s="5">
        <f>MAX('花川小:望来小'!G17)</f>
        <v>2800</v>
      </c>
      <c r="H17" s="5">
        <f>MAX('花川小:望来小'!H17)</f>
        <v>2800</v>
      </c>
      <c r="I17" s="5">
        <f>MAX('花川小:望来小'!I17)</f>
        <v>1974</v>
      </c>
    </row>
    <row r="18" spans="1:9" ht="13.5">
      <c r="A18" s="81"/>
      <c r="B18" s="4" t="s">
        <v>19</v>
      </c>
      <c r="C18" s="5">
        <f>MAX('花川小:望来小'!C18)</f>
        <v>0</v>
      </c>
      <c r="D18" s="5">
        <f>MAX('花川小:望来小'!D18)</f>
        <v>0</v>
      </c>
      <c r="E18" s="5">
        <f>MAX('花川小:望来小'!E18)</f>
        <v>0</v>
      </c>
      <c r="F18" s="5">
        <f>MAX('花川小:望来小'!F18)</f>
        <v>0</v>
      </c>
      <c r="G18" s="5">
        <f>MAX('花川小:望来小'!G18)</f>
        <v>0</v>
      </c>
      <c r="H18" s="5">
        <f>MAX('花川小:望来小'!H18)</f>
        <v>0</v>
      </c>
      <c r="I18" s="5">
        <f>MAX('花川小:望来小'!I18)</f>
        <v>0</v>
      </c>
    </row>
    <row r="19" spans="1:9" ht="13.5">
      <c r="A19" s="81"/>
      <c r="B19" s="4" t="s">
        <v>19</v>
      </c>
      <c r="C19" s="5">
        <f>MAX('花川小:望来小'!C19)</f>
        <v>0</v>
      </c>
      <c r="D19" s="5">
        <f>MAX('花川小:望来小'!D19)</f>
        <v>0</v>
      </c>
      <c r="E19" s="5">
        <f>MAX('花川小:望来小'!E19)</f>
        <v>0</v>
      </c>
      <c r="F19" s="5">
        <f>MAX('花川小:望来小'!F19)</f>
        <v>0</v>
      </c>
      <c r="G19" s="5">
        <f>MAX('花川小:望来小'!G19)</f>
        <v>0</v>
      </c>
      <c r="H19" s="5">
        <f>MAX('花川小:望来小'!H19)</f>
        <v>0</v>
      </c>
      <c r="I19" s="5">
        <f>MAX('花川小:望来小'!I19)</f>
        <v>0</v>
      </c>
    </row>
    <row r="20" spans="1:9" ht="13.5">
      <c r="A20" s="81"/>
      <c r="B20" s="4" t="s">
        <v>19</v>
      </c>
      <c r="C20" s="5">
        <f>MAX('花川小:望来小'!C20)</f>
        <v>0</v>
      </c>
      <c r="D20" s="5">
        <f>MAX('花川小:望来小'!D20)</f>
        <v>0</v>
      </c>
      <c r="E20" s="5">
        <f>MAX('花川小:望来小'!E20)</f>
        <v>0</v>
      </c>
      <c r="F20" s="5">
        <f>MAX('花川小:望来小'!F20)</f>
        <v>0</v>
      </c>
      <c r="G20" s="5">
        <f>MAX('花川小:望来小'!G20)</f>
        <v>0</v>
      </c>
      <c r="H20" s="5">
        <f>MAX('花川小:望来小'!H20)</f>
        <v>0</v>
      </c>
      <c r="I20" s="5">
        <f>MAX('花川小:望来小'!I20)</f>
        <v>0</v>
      </c>
    </row>
    <row r="21" spans="1:9" ht="13.5">
      <c r="A21" s="20"/>
      <c r="B21" s="34" t="s">
        <v>77</v>
      </c>
      <c r="C21" s="35">
        <f>MAX('花川小:望来小'!C21)</f>
        <v>3350</v>
      </c>
      <c r="D21" s="35">
        <f>MAX('花川小:望来小'!D21)</f>
        <v>3350</v>
      </c>
      <c r="E21" s="35">
        <f>MAX('花川小:望来小'!E21)</f>
        <v>3374</v>
      </c>
      <c r="F21" s="35">
        <f>MAX('花川小:望来小'!F21)</f>
        <v>4068</v>
      </c>
      <c r="G21" s="35">
        <f>MAX('花川小:望来小'!G21)</f>
        <v>7945</v>
      </c>
      <c r="H21" s="35">
        <f>MAX('花川小:望来小'!H21)</f>
        <v>25800</v>
      </c>
      <c r="I21" s="35">
        <f>MAX('花川小:望来小'!I21)</f>
        <v>2974</v>
      </c>
    </row>
    <row r="22" spans="1:9" ht="13.5" customHeight="1">
      <c r="A22" s="81" t="s">
        <v>18</v>
      </c>
      <c r="B22" s="4" t="s">
        <v>15</v>
      </c>
      <c r="C22" s="5">
        <f>MAX('花川小:望来小'!C22)</f>
        <v>470</v>
      </c>
      <c r="D22" s="5">
        <f>MAX('花川小:望来小'!D22)</f>
        <v>0</v>
      </c>
      <c r="E22" s="5">
        <f>MAX('花川小:望来小'!E22)</f>
        <v>0</v>
      </c>
      <c r="F22" s="5">
        <f>MAX('花川小:望来小'!F22)</f>
        <v>0</v>
      </c>
      <c r="G22" s="5">
        <f>MAX('花川小:望来小'!G22)</f>
        <v>0</v>
      </c>
      <c r="H22" s="5">
        <f>MAX('花川小:望来小'!H22)</f>
        <v>0</v>
      </c>
      <c r="I22" s="5">
        <f>MAX('花川小:望来小'!I22)</f>
        <v>0</v>
      </c>
    </row>
    <row r="23" spans="1:9" ht="13.5">
      <c r="A23" s="81"/>
      <c r="B23" s="4" t="s">
        <v>16</v>
      </c>
      <c r="C23" s="5">
        <f>MAX('花川小:望来小'!C23)</f>
        <v>0</v>
      </c>
      <c r="D23" s="5">
        <f>MAX('花川小:望来小'!D23)</f>
        <v>0</v>
      </c>
      <c r="E23" s="5">
        <f>MAX('花川小:望来小'!E23)</f>
        <v>0</v>
      </c>
      <c r="F23" s="5">
        <f>MAX('花川小:望来小'!F23)</f>
        <v>0</v>
      </c>
      <c r="G23" s="5">
        <f>MAX('花川小:望来小'!G23)</f>
        <v>0</v>
      </c>
      <c r="H23" s="5">
        <f>MAX('花川小:望来小'!H23)</f>
        <v>0</v>
      </c>
      <c r="I23" s="5">
        <f>MAX('花川小:望来小'!I23)</f>
        <v>0</v>
      </c>
    </row>
    <row r="24" spans="1:9" ht="13.5">
      <c r="A24" s="81"/>
      <c r="B24" s="4" t="s">
        <v>31</v>
      </c>
      <c r="C24" s="5">
        <f>MAX('花川小:望来小'!C24)</f>
        <v>100</v>
      </c>
      <c r="D24" s="5">
        <f>MAX('花川小:望来小'!D24)</f>
        <v>0</v>
      </c>
      <c r="E24" s="5">
        <f>MAX('花川小:望来小'!E24)</f>
        <v>0</v>
      </c>
      <c r="F24" s="5">
        <f>MAX('花川小:望来小'!F24)</f>
        <v>0</v>
      </c>
      <c r="G24" s="5">
        <f>MAX('花川小:望来小'!G24)</f>
        <v>0</v>
      </c>
      <c r="H24" s="5">
        <f>MAX('花川小:望来小'!H24)</f>
        <v>0</v>
      </c>
      <c r="I24" s="5">
        <f>MAX('花川小:望来小'!I24)</f>
        <v>0</v>
      </c>
    </row>
    <row r="25" spans="1:9" ht="13.5">
      <c r="A25" s="81"/>
      <c r="B25" s="4" t="s">
        <v>19</v>
      </c>
      <c r="C25" s="5">
        <f>MAX('花川小:望来小'!C25)</f>
        <v>0</v>
      </c>
      <c r="D25" s="5">
        <f>MAX('花川小:望来小'!D25)</f>
        <v>0</v>
      </c>
      <c r="E25" s="5">
        <f>MAX('花川小:望来小'!E25)</f>
        <v>0</v>
      </c>
      <c r="F25" s="5">
        <f>MAX('花川小:望来小'!F25)</f>
        <v>0</v>
      </c>
      <c r="G25" s="5">
        <f>MAX('花川小:望来小'!G25)</f>
        <v>0</v>
      </c>
      <c r="H25" s="5">
        <f>MAX('花川小:望来小'!H25)</f>
        <v>0</v>
      </c>
      <c r="I25" s="5">
        <f>MAX('花川小:望来小'!I25)</f>
        <v>0</v>
      </c>
    </row>
    <row r="26" spans="1:9" ht="13.5">
      <c r="A26" s="20"/>
      <c r="B26" s="34" t="s">
        <v>77</v>
      </c>
      <c r="C26" s="35">
        <f>MAX('花川小:望来小'!C26)</f>
        <v>570</v>
      </c>
      <c r="D26" s="35">
        <f>MAX('花川小:望来小'!D26)</f>
        <v>0</v>
      </c>
      <c r="E26" s="35">
        <f>MAX('花川小:望来小'!E26)</f>
        <v>0</v>
      </c>
      <c r="F26" s="35">
        <f>MAX('花川小:望来小'!F26)</f>
        <v>0</v>
      </c>
      <c r="G26" s="35">
        <f>MAX('花川小:望来小'!G26)</f>
        <v>0</v>
      </c>
      <c r="H26" s="35">
        <f>MAX('花川小:望来小'!H26)</f>
        <v>0</v>
      </c>
      <c r="I26" s="35">
        <f>MAX('花川小:望来小'!I26)</f>
        <v>0</v>
      </c>
    </row>
    <row r="27" spans="1:9" ht="13.5">
      <c r="A27" s="82" t="s">
        <v>20</v>
      </c>
      <c r="B27" s="4" t="s">
        <v>21</v>
      </c>
      <c r="C27" s="5">
        <f>MAX('花川小:望来小'!C27)</f>
        <v>0</v>
      </c>
      <c r="D27" s="5">
        <f>MAX('花川小:望来小'!D27)</f>
        <v>0</v>
      </c>
      <c r="E27" s="5">
        <f>MAX('花川小:望来小'!E27)</f>
        <v>0</v>
      </c>
      <c r="F27" s="5">
        <f>MAX('花川小:望来小'!F27)</f>
        <v>0</v>
      </c>
      <c r="G27" s="5">
        <f>MAX('花川小:望来小'!G27)</f>
        <v>0</v>
      </c>
      <c r="H27" s="5">
        <f>MAX('花川小:望来小'!H27)</f>
        <v>0</v>
      </c>
      <c r="I27" s="5">
        <f>MAX('花川小:望来小'!I27)</f>
        <v>0</v>
      </c>
    </row>
    <row r="28" spans="1:9" ht="13.5">
      <c r="A28" s="82"/>
      <c r="B28" s="4" t="s">
        <v>22</v>
      </c>
      <c r="C28" s="5">
        <f>MAX('花川小:望来小'!C28)</f>
        <v>900</v>
      </c>
      <c r="D28" s="5">
        <f>MAX('花川小:望来小'!D28)</f>
        <v>500</v>
      </c>
      <c r="E28" s="5">
        <f>MAX('花川小:望来小'!E28)</f>
        <v>500</v>
      </c>
      <c r="F28" s="5">
        <f>MAX('花川小:望来小'!F28)</f>
        <v>500</v>
      </c>
      <c r="G28" s="5">
        <f>MAX('花川小:望来小'!G28)</f>
        <v>500</v>
      </c>
      <c r="H28" s="5">
        <f>MAX('花川小:望来小'!H28)</f>
        <v>900</v>
      </c>
      <c r="I28" s="5">
        <f>MAX('花川小:望来小'!I28)</f>
        <v>500</v>
      </c>
    </row>
    <row r="29" spans="1:9" ht="13.5">
      <c r="A29" s="82"/>
      <c r="B29" s="4" t="s">
        <v>23</v>
      </c>
      <c r="C29" s="5">
        <f>MAX('花川小:望来小'!C29)</f>
        <v>0</v>
      </c>
      <c r="D29" s="5">
        <f>MAX('花川小:望来小'!D29)</f>
        <v>0</v>
      </c>
      <c r="E29" s="5">
        <f>MAX('花川小:望来小'!E29)</f>
        <v>0</v>
      </c>
      <c r="F29" s="5">
        <f>MAX('花川小:望来小'!F29)</f>
        <v>0</v>
      </c>
      <c r="G29" s="5">
        <f>MAX('花川小:望来小'!G29)</f>
        <v>0</v>
      </c>
      <c r="H29" s="5">
        <f>MAX('花川小:望来小'!H29)</f>
        <v>16000</v>
      </c>
      <c r="I29" s="5">
        <f>MAX('花川小:望来小'!I29)</f>
        <v>0</v>
      </c>
    </row>
    <row r="30" spans="1:9" ht="13.5">
      <c r="A30" s="82"/>
      <c r="B30" s="4" t="s">
        <v>30</v>
      </c>
      <c r="C30" s="5">
        <f>MAX('花川小:望来小'!C30)</f>
        <v>0</v>
      </c>
      <c r="D30" s="5">
        <f>MAX('花川小:望来小'!D30)</f>
        <v>0</v>
      </c>
      <c r="E30" s="5">
        <f>MAX('花川小:望来小'!E30)</f>
        <v>0</v>
      </c>
      <c r="F30" s="5">
        <f>MAX('花川小:望来小'!F30)</f>
        <v>0</v>
      </c>
      <c r="G30" s="5">
        <f>MAX('花川小:望来小'!G30)</f>
        <v>0</v>
      </c>
      <c r="H30" s="5">
        <f>MAX('花川小:望来小'!H30)</f>
        <v>0</v>
      </c>
      <c r="I30" s="5">
        <f>MAX('花川小:望来小'!I30)</f>
        <v>0</v>
      </c>
    </row>
    <row r="31" spans="1:9" ht="13.5">
      <c r="A31" s="82"/>
      <c r="B31" s="4" t="s">
        <v>28</v>
      </c>
      <c r="C31" s="5">
        <f>MAX('花川小:望来小'!C31)</f>
        <v>1000</v>
      </c>
      <c r="D31" s="5">
        <f>MAX('花川小:望来小'!D31)</f>
        <v>1000</v>
      </c>
      <c r="E31" s="5">
        <f>MAX('花川小:望来小'!E31)</f>
        <v>1000</v>
      </c>
      <c r="F31" s="5">
        <f>MAX('花川小:望来小'!F31)</f>
        <v>1000</v>
      </c>
      <c r="G31" s="5">
        <f>MAX('花川小:望来小'!G31)</f>
        <v>1000</v>
      </c>
      <c r="H31" s="5">
        <f>MAX('花川小:望来小'!H31)</f>
        <v>1000</v>
      </c>
      <c r="I31" s="5">
        <f>MAX('花川小:望来小'!I31)</f>
        <v>500</v>
      </c>
    </row>
    <row r="32" spans="1:9" ht="13.5">
      <c r="A32" s="82"/>
      <c r="B32" s="4" t="s">
        <v>29</v>
      </c>
      <c r="C32" s="5">
        <f>MAX('花川小:望来小'!C32)</f>
        <v>460</v>
      </c>
      <c r="D32" s="5">
        <f>MAX('花川小:望来小'!D32)</f>
        <v>325</v>
      </c>
      <c r="E32" s="5">
        <f>MAX('花川小:望来小'!E32)</f>
        <v>575</v>
      </c>
      <c r="F32" s="5">
        <f>MAX('花川小:望来小'!F32)</f>
        <v>750</v>
      </c>
      <c r="G32" s="5">
        <f>MAX('花川小:望来小'!G32)</f>
        <v>570</v>
      </c>
      <c r="H32" s="5">
        <f>MAX('花川小:望来小'!H32)</f>
        <v>320</v>
      </c>
      <c r="I32" s="5">
        <f>MAX('花川小:望来小'!I32)</f>
        <v>300</v>
      </c>
    </row>
    <row r="33" spans="1:9" ht="13.5">
      <c r="A33" s="82"/>
      <c r="B33" s="4" t="s">
        <v>19</v>
      </c>
      <c r="C33" s="5">
        <f>MAX('花川小:望来小'!C33)</f>
        <v>0</v>
      </c>
      <c r="D33" s="5">
        <f>MAX('花川小:望来小'!D33)</f>
        <v>0</v>
      </c>
      <c r="E33" s="5">
        <f>MAX('花川小:望来小'!E33)</f>
        <v>0</v>
      </c>
      <c r="F33" s="5">
        <f>MAX('花川小:望来小'!F33)</f>
        <v>0</v>
      </c>
      <c r="G33" s="5">
        <f>MAX('花川小:望来小'!G33)</f>
        <v>0</v>
      </c>
      <c r="H33" s="5">
        <f>MAX('花川小:望来小'!H33)</f>
        <v>0</v>
      </c>
      <c r="I33" s="5">
        <f>MAX('花川小:望来小'!I33)</f>
        <v>0</v>
      </c>
    </row>
    <row r="34" spans="1:9" ht="13.5">
      <c r="A34" s="82"/>
      <c r="B34" s="4" t="s">
        <v>19</v>
      </c>
      <c r="C34" s="5">
        <f>MAX('花川小:望来小'!C34)</f>
        <v>0</v>
      </c>
      <c r="D34" s="5">
        <f>MAX('花川小:望来小'!D34)</f>
        <v>0</v>
      </c>
      <c r="E34" s="5">
        <f>MAX('花川小:望来小'!E34)</f>
        <v>0</v>
      </c>
      <c r="F34" s="5">
        <f>MAX('花川小:望来小'!F34)</f>
        <v>0</v>
      </c>
      <c r="G34" s="5">
        <f>MAX('花川小:望来小'!G34)</f>
        <v>0</v>
      </c>
      <c r="H34" s="5">
        <f>MAX('花川小:望来小'!H34)</f>
        <v>0</v>
      </c>
      <c r="I34" s="5">
        <f>MAX('花川小:望来小'!I34)</f>
        <v>0</v>
      </c>
    </row>
    <row r="35" spans="1:9" ht="13.5">
      <c r="A35" s="3"/>
      <c r="B35" s="34" t="s">
        <v>77</v>
      </c>
      <c r="C35" s="35">
        <f>MAX('花川小:望来小'!C35)</f>
        <v>1450</v>
      </c>
      <c r="D35" s="35">
        <f>MAX('花川小:望来小'!D35)</f>
        <v>1450</v>
      </c>
      <c r="E35" s="35">
        <f>MAX('花川小:望来小'!E35)</f>
        <v>1450</v>
      </c>
      <c r="F35" s="35">
        <f>MAX('花川小:望来小'!F35)</f>
        <v>1450</v>
      </c>
      <c r="G35" s="35">
        <f>MAX('花川小:望来小'!G35)</f>
        <v>1450</v>
      </c>
      <c r="H35" s="35">
        <f>MAX('花川小:望来小'!H35)</f>
        <v>16000</v>
      </c>
      <c r="I35" s="35">
        <f>MAX('花川小:望来小'!I35)</f>
        <v>700</v>
      </c>
    </row>
    <row r="36" spans="1:9" ht="13.5">
      <c r="A36" s="3"/>
      <c r="B36" s="24"/>
      <c r="C36" s="5">
        <f>MAX('花川小:望来小'!C36)</f>
        <v>0</v>
      </c>
      <c r="D36" s="5">
        <f>MAX('花川小:望来小'!D36)</f>
        <v>0</v>
      </c>
      <c r="E36" s="5">
        <f>MAX('花川小:望来小'!E36)</f>
        <v>0</v>
      </c>
      <c r="F36" s="5">
        <f>MAX('花川小:望来小'!F36)</f>
        <v>0</v>
      </c>
      <c r="G36" s="5">
        <f>MAX('花川小:望来小'!G36)</f>
        <v>0</v>
      </c>
      <c r="H36" s="5">
        <f>MAX('花川小:望来小'!H36)</f>
        <v>0</v>
      </c>
      <c r="I36" s="5">
        <f>MAX('花川小:望来小'!I36)</f>
        <v>0</v>
      </c>
    </row>
    <row r="37" spans="1:9" ht="13.5" customHeight="1">
      <c r="A37" s="81" t="s">
        <v>26</v>
      </c>
      <c r="B37" s="4" t="s">
        <v>33</v>
      </c>
      <c r="C37" s="5">
        <f>MAX('花川小:望来小'!C37)</f>
        <v>7000</v>
      </c>
      <c r="D37" s="5">
        <f>MAX('花川小:望来小'!D37)</f>
        <v>7000</v>
      </c>
      <c r="E37" s="5">
        <f>MAX('花川小:望来小'!E37)</f>
        <v>7000</v>
      </c>
      <c r="F37" s="5">
        <f>MAX('花川小:望来小'!F37)</f>
        <v>7000</v>
      </c>
      <c r="G37" s="5">
        <f>MAX('花川小:望来小'!G37)</f>
        <v>7000</v>
      </c>
      <c r="H37" s="5">
        <f>MAX('花川小:望来小'!H37)</f>
        <v>7000</v>
      </c>
      <c r="I37" s="5">
        <f>MAX('花川小:望来小'!I37)</f>
        <v>3600</v>
      </c>
    </row>
    <row r="38" spans="1:9" ht="13.5">
      <c r="A38" s="81"/>
      <c r="B38" s="4" t="s">
        <v>24</v>
      </c>
      <c r="C38" s="5">
        <f>MAX('花川小:望来小'!C38)</f>
        <v>0</v>
      </c>
      <c r="D38" s="5">
        <f>MAX('花川小:望来小'!D38)</f>
        <v>0</v>
      </c>
      <c r="E38" s="5">
        <f>MAX('花川小:望来小'!E38)</f>
        <v>0</v>
      </c>
      <c r="F38" s="5">
        <f>MAX('花川小:望来小'!F38)</f>
        <v>0</v>
      </c>
      <c r="G38" s="5">
        <f>MAX('花川小:望来小'!G38)</f>
        <v>0</v>
      </c>
      <c r="H38" s="5">
        <f>MAX('花川小:望来小'!H38)</f>
        <v>0</v>
      </c>
      <c r="I38" s="5">
        <f>MAX('花川小:望来小'!I38)</f>
        <v>0</v>
      </c>
    </row>
    <row r="39" spans="1:9" ht="13.5">
      <c r="A39" s="81"/>
      <c r="B39" s="4" t="s">
        <v>25</v>
      </c>
      <c r="C39" s="5">
        <f>MAX('花川小:望来小'!C39)</f>
        <v>0</v>
      </c>
      <c r="D39" s="5">
        <f>MAX('花川小:望来小'!D39)</f>
        <v>0</v>
      </c>
      <c r="E39" s="5">
        <f>MAX('花川小:望来小'!E39)</f>
        <v>0</v>
      </c>
      <c r="F39" s="5">
        <f>MAX('花川小:望来小'!F39)</f>
        <v>0</v>
      </c>
      <c r="G39" s="5">
        <f>MAX('花川小:望来小'!G39)</f>
        <v>0</v>
      </c>
      <c r="H39" s="5">
        <f>MAX('花川小:望来小'!H39)</f>
        <v>0</v>
      </c>
      <c r="I39" s="5">
        <f>MAX('花川小:望来小'!I39)</f>
        <v>0</v>
      </c>
    </row>
    <row r="40" spans="1:9" ht="13.5">
      <c r="A40" s="81"/>
      <c r="B40" s="4" t="s">
        <v>66</v>
      </c>
      <c r="C40" s="5">
        <f>MAX('花川小:望来小'!C40)</f>
        <v>460</v>
      </c>
      <c r="D40" s="5">
        <f>MAX('花川小:望来小'!D40)</f>
        <v>460</v>
      </c>
      <c r="E40" s="5">
        <f>MAX('花川小:望来小'!E40)</f>
        <v>460</v>
      </c>
      <c r="F40" s="5">
        <f>MAX('花川小:望来小'!F40)</f>
        <v>460</v>
      </c>
      <c r="G40" s="5">
        <f>MAX('花川小:望来小'!G40)</f>
        <v>460</v>
      </c>
      <c r="H40" s="5">
        <f>MAX('花川小:望来小'!H40)</f>
        <v>460</v>
      </c>
      <c r="I40" s="5">
        <f>MAX('花川小:望来小'!I40)</f>
        <v>460</v>
      </c>
    </row>
    <row r="41" spans="1:9" ht="13.5">
      <c r="A41" s="81"/>
      <c r="B41" s="4" t="s">
        <v>67</v>
      </c>
      <c r="C41" s="5">
        <f>MAX('花川小:望来小'!C41)</f>
        <v>410</v>
      </c>
      <c r="D41" s="5">
        <f>MAX('花川小:望来小'!D41)</f>
        <v>410</v>
      </c>
      <c r="E41" s="5">
        <f>MAX('花川小:望来小'!E41)</f>
        <v>410</v>
      </c>
      <c r="F41" s="5">
        <f>MAX('花川小:望来小'!F41)</f>
        <v>410</v>
      </c>
      <c r="G41" s="5">
        <f>MAX('花川小:望来小'!G41)</f>
        <v>410</v>
      </c>
      <c r="H41" s="5">
        <f>MAX('花川小:望来小'!H41)</f>
        <v>410</v>
      </c>
      <c r="I41" s="5">
        <f>MAX('花川小:望来小'!I41)</f>
        <v>400</v>
      </c>
    </row>
    <row r="42" spans="1:9" ht="13.5">
      <c r="A42" s="81"/>
      <c r="B42" s="4" t="s">
        <v>68</v>
      </c>
      <c r="C42" s="5">
        <f>MAX('花川小:望来小'!C42)</f>
        <v>200</v>
      </c>
      <c r="D42" s="5">
        <f>MAX('花川小:望来小'!D42)</f>
        <v>200</v>
      </c>
      <c r="E42" s="5">
        <f>MAX('花川小:望来小'!E42)</f>
        <v>200</v>
      </c>
      <c r="F42" s="5">
        <f>MAX('花川小:望来小'!F42)</f>
        <v>200</v>
      </c>
      <c r="G42" s="5">
        <f>MAX('花川小:望来小'!G42)</f>
        <v>200</v>
      </c>
      <c r="H42" s="5">
        <f>MAX('花川小:望来小'!H42)</f>
        <v>200</v>
      </c>
      <c r="I42" s="5">
        <f>MAX('花川小:望来小'!I42)</f>
        <v>200</v>
      </c>
    </row>
    <row r="43" spans="1:9" ht="13.5">
      <c r="A43" s="16"/>
      <c r="B43" s="34" t="s">
        <v>77</v>
      </c>
      <c r="C43" s="35">
        <f>MAX('花川小:望来小'!C43)</f>
        <v>7000</v>
      </c>
      <c r="D43" s="35">
        <f>MAX('花川小:望来小'!D43)</f>
        <v>7000</v>
      </c>
      <c r="E43" s="35">
        <f>MAX('花川小:望来小'!E43)</f>
        <v>7000</v>
      </c>
      <c r="F43" s="35">
        <f>MAX('花川小:望来小'!F43)</f>
        <v>16160</v>
      </c>
      <c r="G43" s="35">
        <f>MAX('花川小:望来小'!G43)</f>
        <v>30740</v>
      </c>
      <c r="H43" s="35">
        <f>MAX('花川小:望来小'!H43)</f>
        <v>31860</v>
      </c>
      <c r="I43" s="35">
        <f>MAX('花川小:望来小'!I43)</f>
        <v>4660</v>
      </c>
    </row>
    <row r="44" spans="1:9" ht="13.5">
      <c r="A44" s="16"/>
      <c r="B44" s="43" t="s">
        <v>78</v>
      </c>
      <c r="C44" s="35">
        <f>MAX('花川小:望来小'!C44)</f>
        <v>17260</v>
      </c>
      <c r="D44" s="35">
        <f>MAX('花川小:望来小'!D44)</f>
        <v>14315</v>
      </c>
      <c r="E44" s="35">
        <f>MAX('花川小:望来小'!E44)</f>
        <v>17323</v>
      </c>
      <c r="F44" s="35">
        <f>MAX('花川小:望来小'!F44)</f>
        <v>21610</v>
      </c>
      <c r="G44" s="35">
        <f>MAX('花川小:望来小'!G44)</f>
        <v>43480</v>
      </c>
      <c r="H44" s="35">
        <f>MAX('花川小:望来小'!H44)</f>
        <v>51060</v>
      </c>
      <c r="I44" s="35">
        <f>MAX('花川小:望来小'!I44)</f>
        <v>11604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showZeros="0" zoomScale="115" zoomScaleNormal="115" workbookViewId="0" topLeftCell="A40">
      <selection activeCell="P61" sqref="P61"/>
    </sheetView>
  </sheetViews>
  <sheetFormatPr defaultColWidth="9.00390625" defaultRowHeight="13.5"/>
  <cols>
    <col min="1" max="1" width="21.50390625" style="64" customWidth="1"/>
    <col min="2" max="8" width="9.00390625" style="64" customWidth="1"/>
    <col min="9" max="9" width="3.25390625" style="64" customWidth="1"/>
    <col min="10" max="10" width="21.50390625" style="64" customWidth="1"/>
    <col min="11" max="16384" width="9.00390625" style="64" customWidth="1"/>
  </cols>
  <sheetData>
    <row r="1" spans="1:10" ht="18.75">
      <c r="A1" s="63" t="s">
        <v>130</v>
      </c>
      <c r="J1" s="63"/>
    </row>
    <row r="2" spans="5:15" ht="18.75">
      <c r="E2" s="64" t="s">
        <v>43</v>
      </c>
      <c r="F2" s="64" t="s">
        <v>98</v>
      </c>
      <c r="N2" s="64" t="s">
        <v>43</v>
      </c>
      <c r="O2" s="64" t="s">
        <v>74</v>
      </c>
    </row>
    <row r="3" spans="1:17" ht="15" customHeight="1">
      <c r="A3" s="65" t="s">
        <v>129</v>
      </c>
      <c r="B3" s="66" t="s">
        <v>1</v>
      </c>
      <c r="C3" s="66" t="s">
        <v>2</v>
      </c>
      <c r="D3" s="66" t="s">
        <v>3</v>
      </c>
      <c r="E3" s="66" t="s">
        <v>57</v>
      </c>
      <c r="F3" s="66" t="s">
        <v>58</v>
      </c>
      <c r="G3" s="66" t="s">
        <v>59</v>
      </c>
      <c r="H3" s="66" t="s">
        <v>34</v>
      </c>
      <c r="I3" s="67"/>
      <c r="J3" s="65" t="s">
        <v>129</v>
      </c>
      <c r="K3" s="66" t="s">
        <v>1</v>
      </c>
      <c r="L3" s="66" t="s">
        <v>2</v>
      </c>
      <c r="M3" s="66" t="s">
        <v>3</v>
      </c>
      <c r="N3" s="66" t="s">
        <v>57</v>
      </c>
      <c r="O3" s="66" t="s">
        <v>58</v>
      </c>
      <c r="P3" s="66" t="s">
        <v>59</v>
      </c>
      <c r="Q3" s="66" t="s">
        <v>34</v>
      </c>
    </row>
    <row r="4" spans="1:17" ht="15" customHeight="1">
      <c r="A4" s="68" t="s">
        <v>128</v>
      </c>
      <c r="B4" s="69">
        <v>7710</v>
      </c>
      <c r="C4" s="69">
        <v>3790</v>
      </c>
      <c r="D4" s="69">
        <v>7200</v>
      </c>
      <c r="E4" s="69">
        <v>4000</v>
      </c>
      <c r="F4" s="69">
        <v>5990</v>
      </c>
      <c r="G4" s="69">
        <v>5900</v>
      </c>
      <c r="H4" s="69"/>
      <c r="I4" s="70"/>
      <c r="J4" s="68" t="s">
        <v>128</v>
      </c>
      <c r="K4" s="69">
        <v>3700</v>
      </c>
      <c r="L4" s="69">
        <v>4000</v>
      </c>
      <c r="M4" s="69">
        <v>4400</v>
      </c>
      <c r="N4" s="69">
        <v>4600</v>
      </c>
      <c r="O4" s="69">
        <v>5200</v>
      </c>
      <c r="P4" s="69">
        <v>5200</v>
      </c>
      <c r="Q4" s="69">
        <v>3400</v>
      </c>
    </row>
    <row r="5" spans="1:17" ht="15" customHeight="1">
      <c r="A5" s="68" t="s">
        <v>14</v>
      </c>
      <c r="B5" s="69">
        <v>300</v>
      </c>
      <c r="C5" s="69">
        <v>300</v>
      </c>
      <c r="D5" s="69">
        <v>1000</v>
      </c>
      <c r="E5" s="69">
        <v>1000</v>
      </c>
      <c r="F5" s="69">
        <v>6300</v>
      </c>
      <c r="G5" s="69">
        <v>6300</v>
      </c>
      <c r="H5" s="69"/>
      <c r="I5" s="70"/>
      <c r="J5" s="68" t="s">
        <v>14</v>
      </c>
      <c r="K5" s="69">
        <v>0</v>
      </c>
      <c r="L5" s="69">
        <v>0</v>
      </c>
      <c r="M5" s="69">
        <v>2800</v>
      </c>
      <c r="N5" s="69">
        <v>2800</v>
      </c>
      <c r="O5" s="69">
        <v>5450</v>
      </c>
      <c r="P5" s="69">
        <v>25800</v>
      </c>
      <c r="Q5" s="69"/>
    </row>
    <row r="6" spans="1:17" ht="15" customHeight="1">
      <c r="A6" s="68" t="s">
        <v>18</v>
      </c>
      <c r="B6" s="69">
        <v>380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/>
      <c r="I6" s="70"/>
      <c r="J6" s="68" t="s">
        <v>18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/>
    </row>
    <row r="7" spans="1:17" ht="15" customHeight="1">
      <c r="A7" s="68" t="s">
        <v>20</v>
      </c>
      <c r="B7" s="69">
        <v>900</v>
      </c>
      <c r="C7" s="69">
        <v>450</v>
      </c>
      <c r="D7" s="69">
        <v>450</v>
      </c>
      <c r="E7" s="69">
        <v>450</v>
      </c>
      <c r="F7" s="69">
        <v>450</v>
      </c>
      <c r="G7" s="69">
        <v>1100</v>
      </c>
      <c r="H7" s="69"/>
      <c r="I7" s="70"/>
      <c r="J7" s="68" t="s">
        <v>20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16000</v>
      </c>
      <c r="Q7" s="69">
        <v>0</v>
      </c>
    </row>
    <row r="8" spans="1:17" ht="15" customHeight="1">
      <c r="A8" s="68" t="s">
        <v>26</v>
      </c>
      <c r="B8" s="59">
        <v>5260</v>
      </c>
      <c r="C8" s="59">
        <v>5260</v>
      </c>
      <c r="D8" s="59">
        <v>5260</v>
      </c>
      <c r="E8" s="59">
        <v>16160</v>
      </c>
      <c r="F8" s="59">
        <v>30740</v>
      </c>
      <c r="G8" s="59">
        <v>31860</v>
      </c>
      <c r="H8" s="60"/>
      <c r="I8" s="60"/>
      <c r="J8" s="68" t="s">
        <v>26</v>
      </c>
      <c r="K8" s="59">
        <v>4060</v>
      </c>
      <c r="L8" s="59">
        <v>4060</v>
      </c>
      <c r="M8" s="59">
        <v>4060</v>
      </c>
      <c r="N8" s="59">
        <v>4060</v>
      </c>
      <c r="O8" s="59">
        <v>4060</v>
      </c>
      <c r="P8" s="59">
        <v>4060</v>
      </c>
      <c r="Q8" s="59">
        <v>4060</v>
      </c>
    </row>
    <row r="9" spans="1:17" ht="15" customHeight="1">
      <c r="A9" s="68" t="s">
        <v>78</v>
      </c>
      <c r="B9" s="59">
        <v>14550</v>
      </c>
      <c r="C9" s="59">
        <v>9800</v>
      </c>
      <c r="D9" s="59">
        <v>13910</v>
      </c>
      <c r="E9" s="60">
        <v>21610</v>
      </c>
      <c r="F9" s="60">
        <v>43480</v>
      </c>
      <c r="G9" s="60">
        <v>45160</v>
      </c>
      <c r="H9" s="60"/>
      <c r="I9" s="60"/>
      <c r="J9" s="68" t="s">
        <v>78</v>
      </c>
      <c r="K9" s="59">
        <v>7760</v>
      </c>
      <c r="L9" s="59">
        <v>8060</v>
      </c>
      <c r="M9" s="59">
        <v>11260</v>
      </c>
      <c r="N9" s="59">
        <v>11460</v>
      </c>
      <c r="O9" s="59">
        <v>14710</v>
      </c>
      <c r="P9" s="59">
        <v>51060</v>
      </c>
      <c r="Q9" s="59">
        <v>7460</v>
      </c>
    </row>
    <row r="10" spans="5:14" ht="15" customHeight="1">
      <c r="E10" s="64" t="s">
        <v>43</v>
      </c>
      <c r="F10" s="64" t="s">
        <v>115</v>
      </c>
      <c r="N10" s="64" t="s">
        <v>61</v>
      </c>
    </row>
    <row r="11" spans="1:16" ht="15" customHeight="1">
      <c r="A11" s="65" t="s">
        <v>129</v>
      </c>
      <c r="B11" s="66" t="s">
        <v>1</v>
      </c>
      <c r="C11" s="66" t="s">
        <v>2</v>
      </c>
      <c r="D11" s="66" t="s">
        <v>3</v>
      </c>
      <c r="E11" s="66" t="s">
        <v>57</v>
      </c>
      <c r="F11" s="66" t="s">
        <v>58</v>
      </c>
      <c r="G11" s="66" t="s">
        <v>59</v>
      </c>
      <c r="H11" s="66" t="s">
        <v>34</v>
      </c>
      <c r="I11" s="67"/>
      <c r="J11" s="65" t="s">
        <v>129</v>
      </c>
      <c r="K11" s="67" t="s">
        <v>1</v>
      </c>
      <c r="L11" s="67" t="s">
        <v>2</v>
      </c>
      <c r="M11" s="67" t="s">
        <v>3</v>
      </c>
      <c r="N11" s="67" t="s">
        <v>57</v>
      </c>
      <c r="O11" s="67" t="s">
        <v>58</v>
      </c>
      <c r="P11" s="67" t="s">
        <v>59</v>
      </c>
    </row>
    <row r="12" spans="1:16" ht="15" customHeight="1">
      <c r="A12" s="68" t="s">
        <v>128</v>
      </c>
      <c r="B12" s="69">
        <v>3810</v>
      </c>
      <c r="C12" s="69">
        <v>4020</v>
      </c>
      <c r="D12" s="69">
        <v>4286</v>
      </c>
      <c r="E12" s="69">
        <v>4450</v>
      </c>
      <c r="F12" s="69">
        <v>5890</v>
      </c>
      <c r="G12" s="69">
        <v>6130</v>
      </c>
      <c r="H12" s="69">
        <v>2150</v>
      </c>
      <c r="I12" s="70"/>
      <c r="J12" s="68" t="s">
        <v>128</v>
      </c>
      <c r="K12" s="60">
        <v>11350</v>
      </c>
      <c r="L12" s="60">
        <v>4360</v>
      </c>
      <c r="M12" s="60">
        <v>8050</v>
      </c>
      <c r="N12" s="60">
        <v>5180</v>
      </c>
      <c r="O12" s="60">
        <v>8370</v>
      </c>
      <c r="P12" s="60">
        <v>5780</v>
      </c>
    </row>
    <row r="13" spans="1:16" ht="15" customHeight="1">
      <c r="A13" s="68" t="s">
        <v>14</v>
      </c>
      <c r="B13" s="69">
        <v>650</v>
      </c>
      <c r="C13" s="69">
        <v>650</v>
      </c>
      <c r="D13" s="69">
        <v>2740</v>
      </c>
      <c r="E13" s="69">
        <v>2480</v>
      </c>
      <c r="F13" s="69">
        <v>2620</v>
      </c>
      <c r="G13" s="69">
        <v>21320</v>
      </c>
      <c r="H13" s="69">
        <v>2740</v>
      </c>
      <c r="I13" s="70"/>
      <c r="J13" s="68" t="s">
        <v>14</v>
      </c>
      <c r="K13" s="60">
        <v>1476</v>
      </c>
      <c r="L13" s="60">
        <v>1530</v>
      </c>
      <c r="M13" s="60">
        <v>1540</v>
      </c>
      <c r="N13" s="60">
        <v>1540</v>
      </c>
      <c r="O13" s="60">
        <v>4130</v>
      </c>
      <c r="P13" s="60">
        <v>18540</v>
      </c>
    </row>
    <row r="14" spans="1:16" ht="15" customHeight="1">
      <c r="A14" s="68" t="s">
        <v>18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70"/>
      <c r="J14" s="68" t="s">
        <v>18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</row>
    <row r="15" spans="1:16" ht="15" customHeight="1">
      <c r="A15" s="68" t="s">
        <v>20</v>
      </c>
      <c r="B15" s="69">
        <v>1190</v>
      </c>
      <c r="C15" s="69">
        <v>680</v>
      </c>
      <c r="D15" s="69">
        <v>1214</v>
      </c>
      <c r="E15" s="69">
        <v>1050</v>
      </c>
      <c r="F15" s="69">
        <v>610</v>
      </c>
      <c r="G15" s="69">
        <v>12870</v>
      </c>
      <c r="H15" s="69">
        <v>700</v>
      </c>
      <c r="I15" s="70"/>
      <c r="J15" s="68" t="s">
        <v>20</v>
      </c>
      <c r="K15" s="60">
        <v>720</v>
      </c>
      <c r="L15" s="60">
        <v>720</v>
      </c>
      <c r="M15" s="60">
        <v>720</v>
      </c>
      <c r="N15" s="60">
        <v>720</v>
      </c>
      <c r="O15" s="60">
        <v>720</v>
      </c>
      <c r="P15" s="60">
        <v>10220</v>
      </c>
    </row>
    <row r="16" spans="1:16" ht="15" customHeight="1">
      <c r="A16" s="68" t="s">
        <v>26</v>
      </c>
      <c r="B16" s="59">
        <v>2600</v>
      </c>
      <c r="C16" s="59">
        <v>2600</v>
      </c>
      <c r="D16" s="59">
        <v>2600</v>
      </c>
      <c r="E16" s="59">
        <v>2600</v>
      </c>
      <c r="F16" s="59">
        <v>2600</v>
      </c>
      <c r="G16" s="59">
        <v>2600</v>
      </c>
      <c r="H16" s="59">
        <v>2600</v>
      </c>
      <c r="I16" s="59"/>
      <c r="J16" s="68" t="s">
        <v>26</v>
      </c>
      <c r="K16" s="70">
        <v>2600</v>
      </c>
      <c r="L16" s="70">
        <v>2600</v>
      </c>
      <c r="M16" s="70">
        <v>2600</v>
      </c>
      <c r="N16" s="70">
        <v>3320</v>
      </c>
      <c r="O16" s="70">
        <v>3320</v>
      </c>
      <c r="P16" s="70">
        <v>12820</v>
      </c>
    </row>
    <row r="17" spans="1:16" ht="15" customHeight="1">
      <c r="A17" s="68" t="s">
        <v>78</v>
      </c>
      <c r="B17" s="59">
        <v>8250</v>
      </c>
      <c r="C17" s="59">
        <v>7950</v>
      </c>
      <c r="D17" s="59">
        <v>10840</v>
      </c>
      <c r="E17" s="59">
        <v>10580</v>
      </c>
      <c r="F17" s="59">
        <v>11720</v>
      </c>
      <c r="G17" s="59">
        <v>42920</v>
      </c>
      <c r="H17" s="59">
        <v>8190</v>
      </c>
      <c r="I17" s="59"/>
      <c r="J17" s="68" t="s">
        <v>78</v>
      </c>
      <c r="K17" s="59">
        <v>16146</v>
      </c>
      <c r="L17" s="59">
        <v>9210</v>
      </c>
      <c r="M17" s="59">
        <v>12910</v>
      </c>
      <c r="N17" s="59">
        <v>10760</v>
      </c>
      <c r="O17" s="59">
        <v>16540</v>
      </c>
      <c r="P17" s="59">
        <v>47360</v>
      </c>
    </row>
    <row r="18" spans="5:15" ht="15" customHeight="1">
      <c r="E18" s="64" t="s">
        <v>43</v>
      </c>
      <c r="F18" s="64" t="s">
        <v>117</v>
      </c>
      <c r="N18" s="64" t="s">
        <v>43</v>
      </c>
      <c r="O18" s="64" t="s">
        <v>84</v>
      </c>
    </row>
    <row r="19" spans="1:17" ht="15" customHeight="1">
      <c r="A19" s="65" t="s">
        <v>129</v>
      </c>
      <c r="B19" s="66" t="s">
        <v>1</v>
      </c>
      <c r="C19" s="66" t="s">
        <v>2</v>
      </c>
      <c r="D19" s="66" t="s">
        <v>3</v>
      </c>
      <c r="E19" s="66" t="s">
        <v>57</v>
      </c>
      <c r="F19" s="66" t="s">
        <v>58</v>
      </c>
      <c r="G19" s="66" t="s">
        <v>59</v>
      </c>
      <c r="H19" s="66" t="s">
        <v>34</v>
      </c>
      <c r="I19" s="67"/>
      <c r="J19" s="65" t="s">
        <v>129</v>
      </c>
      <c r="K19" s="66" t="s">
        <v>1</v>
      </c>
      <c r="L19" s="66" t="s">
        <v>2</v>
      </c>
      <c r="M19" s="66" t="s">
        <v>3</v>
      </c>
      <c r="N19" s="66" t="s">
        <v>57</v>
      </c>
      <c r="O19" s="66" t="s">
        <v>58</v>
      </c>
      <c r="P19" s="66" t="s">
        <v>59</v>
      </c>
      <c r="Q19" s="66" t="s">
        <v>34</v>
      </c>
    </row>
    <row r="20" spans="1:17" ht="15" customHeight="1">
      <c r="A20" s="68" t="s">
        <v>128</v>
      </c>
      <c r="B20" s="69">
        <v>9610</v>
      </c>
      <c r="C20" s="69">
        <v>5640</v>
      </c>
      <c r="D20" s="69">
        <v>9080</v>
      </c>
      <c r="E20" s="69">
        <v>3110</v>
      </c>
      <c r="F20" s="69">
        <v>9720</v>
      </c>
      <c r="G20" s="69">
        <v>4100</v>
      </c>
      <c r="H20" s="69">
        <v>0</v>
      </c>
      <c r="I20" s="70"/>
      <c r="J20" s="68" t="s">
        <v>128</v>
      </c>
      <c r="K20" s="69">
        <v>11365</v>
      </c>
      <c r="L20" s="69">
        <v>4520</v>
      </c>
      <c r="M20" s="69">
        <v>8350</v>
      </c>
      <c r="N20" s="69">
        <v>5835</v>
      </c>
      <c r="O20" s="69">
        <v>8075</v>
      </c>
      <c r="P20" s="69">
        <v>6750</v>
      </c>
      <c r="Q20" s="69"/>
    </row>
    <row r="21" spans="1:17" ht="15" customHeight="1">
      <c r="A21" s="68" t="s">
        <v>14</v>
      </c>
      <c r="B21" s="69">
        <v>800</v>
      </c>
      <c r="C21" s="69">
        <v>800</v>
      </c>
      <c r="D21" s="69">
        <v>900</v>
      </c>
      <c r="E21" s="69">
        <v>900</v>
      </c>
      <c r="F21" s="69">
        <v>1000</v>
      </c>
      <c r="G21" s="69">
        <v>1000</v>
      </c>
      <c r="H21" s="69">
        <v>0</v>
      </c>
      <c r="I21" s="70"/>
      <c r="J21" s="68" t="s">
        <v>14</v>
      </c>
      <c r="K21" s="69">
        <v>700</v>
      </c>
      <c r="L21" s="69">
        <v>700</v>
      </c>
      <c r="M21" s="69">
        <v>1460</v>
      </c>
      <c r="N21" s="69">
        <v>1460</v>
      </c>
      <c r="O21" s="69">
        <v>7420</v>
      </c>
      <c r="P21" s="69">
        <v>19060</v>
      </c>
      <c r="Q21" s="69"/>
    </row>
    <row r="22" spans="1:17" ht="15" customHeight="1">
      <c r="A22" s="68" t="s">
        <v>18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70"/>
      <c r="J22" s="68" t="s">
        <v>18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/>
    </row>
    <row r="23" spans="1:17" ht="15" customHeight="1">
      <c r="A23" s="68" t="s">
        <v>20</v>
      </c>
      <c r="B23" s="69">
        <v>250</v>
      </c>
      <c r="C23" s="69">
        <v>250</v>
      </c>
      <c r="D23" s="69">
        <v>250</v>
      </c>
      <c r="E23" s="69">
        <v>250</v>
      </c>
      <c r="F23" s="69">
        <v>250</v>
      </c>
      <c r="G23" s="69">
        <v>250</v>
      </c>
      <c r="H23" s="69">
        <v>0</v>
      </c>
      <c r="I23" s="70"/>
      <c r="J23" s="68" t="s">
        <v>20</v>
      </c>
      <c r="K23" s="69">
        <v>850</v>
      </c>
      <c r="L23" s="69">
        <v>850</v>
      </c>
      <c r="M23" s="69">
        <v>850</v>
      </c>
      <c r="N23" s="69">
        <v>850</v>
      </c>
      <c r="O23" s="69">
        <v>850</v>
      </c>
      <c r="P23" s="69">
        <v>8350</v>
      </c>
      <c r="Q23" s="69"/>
    </row>
    <row r="24" spans="1:17" ht="15" customHeight="1">
      <c r="A24" s="68" t="s">
        <v>26</v>
      </c>
      <c r="B24" s="59">
        <v>4610</v>
      </c>
      <c r="C24" s="59">
        <v>4610</v>
      </c>
      <c r="D24" s="59">
        <v>4610</v>
      </c>
      <c r="E24" s="59">
        <v>4610</v>
      </c>
      <c r="F24" s="59">
        <v>4610</v>
      </c>
      <c r="G24" s="59">
        <v>4610</v>
      </c>
      <c r="H24" s="59">
        <v>0</v>
      </c>
      <c r="I24" s="59"/>
      <c r="J24" s="68" t="s">
        <v>26</v>
      </c>
      <c r="K24" s="59">
        <v>2400</v>
      </c>
      <c r="L24" s="59">
        <v>2400</v>
      </c>
      <c r="M24" s="59">
        <v>2400</v>
      </c>
      <c r="N24" s="59">
        <v>2400</v>
      </c>
      <c r="O24" s="59">
        <v>2400</v>
      </c>
      <c r="P24" s="59">
        <v>2400</v>
      </c>
      <c r="Q24" s="60"/>
    </row>
    <row r="25" spans="1:17" ht="15" customHeight="1">
      <c r="A25" s="68" t="s">
        <v>78</v>
      </c>
      <c r="B25" s="59">
        <v>15270</v>
      </c>
      <c r="C25" s="59">
        <v>11300</v>
      </c>
      <c r="D25" s="59">
        <v>14840</v>
      </c>
      <c r="E25" s="59">
        <v>8870</v>
      </c>
      <c r="F25" s="59">
        <v>15580</v>
      </c>
      <c r="G25" s="59">
        <v>9960</v>
      </c>
      <c r="H25" s="59">
        <v>0</v>
      </c>
      <c r="I25" s="59"/>
      <c r="J25" s="68" t="s">
        <v>78</v>
      </c>
      <c r="K25" s="59">
        <v>15315</v>
      </c>
      <c r="L25" s="59">
        <v>8470</v>
      </c>
      <c r="M25" s="59">
        <v>13060</v>
      </c>
      <c r="N25" s="59">
        <v>10545</v>
      </c>
      <c r="O25" s="59">
        <v>18745</v>
      </c>
      <c r="P25" s="59">
        <v>36560</v>
      </c>
      <c r="Q25" s="59">
        <v>0</v>
      </c>
    </row>
    <row r="26" spans="5:15" ht="15" customHeight="1">
      <c r="E26" s="64" t="s">
        <v>43</v>
      </c>
      <c r="F26" s="64" t="s">
        <v>131</v>
      </c>
      <c r="N26" s="64" t="s">
        <v>43</v>
      </c>
      <c r="O26" s="64" t="s">
        <v>90</v>
      </c>
    </row>
    <row r="27" spans="1:17" ht="15" customHeight="1">
      <c r="A27" s="65" t="s">
        <v>129</v>
      </c>
      <c r="B27" s="66" t="s">
        <v>1</v>
      </c>
      <c r="C27" s="66" t="s">
        <v>2</v>
      </c>
      <c r="D27" s="66" t="s">
        <v>3</v>
      </c>
      <c r="E27" s="66" t="s">
        <v>57</v>
      </c>
      <c r="F27" s="66" t="s">
        <v>58</v>
      </c>
      <c r="G27" s="66" t="s">
        <v>59</v>
      </c>
      <c r="H27" s="66" t="s">
        <v>34</v>
      </c>
      <c r="I27" s="67"/>
      <c r="J27" s="65" t="s">
        <v>129</v>
      </c>
      <c r="K27" s="66" t="s">
        <v>1</v>
      </c>
      <c r="L27" s="66" t="s">
        <v>2</v>
      </c>
      <c r="M27" s="66" t="s">
        <v>3</v>
      </c>
      <c r="N27" s="66" t="s">
        <v>57</v>
      </c>
      <c r="O27" s="66" t="s">
        <v>58</v>
      </c>
      <c r="P27" s="66" t="s">
        <v>59</v>
      </c>
      <c r="Q27" s="66" t="s">
        <v>34</v>
      </c>
    </row>
    <row r="28" spans="1:17" ht="15" customHeight="1">
      <c r="A28" s="68" t="s">
        <v>128</v>
      </c>
      <c r="B28" s="69">
        <v>9410</v>
      </c>
      <c r="C28" s="69">
        <v>4700</v>
      </c>
      <c r="D28" s="69">
        <v>7840</v>
      </c>
      <c r="E28" s="69">
        <v>4820</v>
      </c>
      <c r="F28" s="69">
        <v>8100</v>
      </c>
      <c r="G28" s="69">
        <v>6750</v>
      </c>
      <c r="H28" s="69">
        <v>1840</v>
      </c>
      <c r="I28" s="70"/>
      <c r="J28" s="68" t="s">
        <v>128</v>
      </c>
      <c r="K28" s="69">
        <v>4500</v>
      </c>
      <c r="L28" s="69">
        <v>5000</v>
      </c>
      <c r="M28" s="69">
        <v>5500</v>
      </c>
      <c r="N28" s="69">
        <v>5600</v>
      </c>
      <c r="O28" s="69">
        <v>6600</v>
      </c>
      <c r="P28" s="69">
        <v>6800</v>
      </c>
      <c r="Q28" s="69">
        <v>0</v>
      </c>
    </row>
    <row r="29" spans="1:17" ht="15" customHeight="1">
      <c r="A29" s="68" t="s">
        <v>14</v>
      </c>
      <c r="B29" s="69">
        <v>2181</v>
      </c>
      <c r="C29" s="69">
        <v>2181</v>
      </c>
      <c r="D29" s="69">
        <v>2181</v>
      </c>
      <c r="E29" s="69">
        <v>2181</v>
      </c>
      <c r="F29" s="69">
        <v>5181</v>
      </c>
      <c r="G29" s="69">
        <v>19181</v>
      </c>
      <c r="H29" s="69">
        <v>2181</v>
      </c>
      <c r="I29" s="70"/>
      <c r="J29" s="68" t="s">
        <v>14</v>
      </c>
      <c r="K29" s="69">
        <v>1990</v>
      </c>
      <c r="L29" s="69">
        <v>1460</v>
      </c>
      <c r="M29" s="69">
        <v>2813</v>
      </c>
      <c r="N29" s="69">
        <v>4068</v>
      </c>
      <c r="O29" s="69">
        <v>5813</v>
      </c>
      <c r="P29" s="69">
        <v>21353</v>
      </c>
      <c r="Q29" s="69">
        <v>0</v>
      </c>
    </row>
    <row r="30" spans="1:17" ht="15" customHeight="1">
      <c r="A30" s="68" t="s">
        <v>18</v>
      </c>
      <c r="B30" s="69">
        <v>340</v>
      </c>
      <c r="C30" s="69">
        <v>0</v>
      </c>
      <c r="D30" s="69">
        <v>0</v>
      </c>
      <c r="E30" s="69"/>
      <c r="F30" s="69"/>
      <c r="G30" s="69"/>
      <c r="H30" s="69"/>
      <c r="I30" s="70"/>
      <c r="J30" s="68" t="s">
        <v>18</v>
      </c>
      <c r="K30" s="69">
        <v>0</v>
      </c>
      <c r="L30" s="69">
        <v>0</v>
      </c>
      <c r="M30" s="69">
        <v>0</v>
      </c>
      <c r="N30" s="69"/>
      <c r="O30" s="69"/>
      <c r="P30" s="69"/>
      <c r="Q30" s="69"/>
    </row>
    <row r="31" spans="1:17" ht="15" customHeight="1">
      <c r="A31" s="68" t="s">
        <v>20</v>
      </c>
      <c r="B31" s="69">
        <v>640</v>
      </c>
      <c r="C31" s="69">
        <v>750</v>
      </c>
      <c r="D31" s="69">
        <v>860</v>
      </c>
      <c r="E31" s="69">
        <v>680</v>
      </c>
      <c r="F31" s="69">
        <v>600</v>
      </c>
      <c r="G31" s="69">
        <v>550</v>
      </c>
      <c r="H31" s="69">
        <v>500</v>
      </c>
      <c r="I31" s="70"/>
      <c r="J31" s="68" t="s">
        <v>20</v>
      </c>
      <c r="K31" s="69">
        <v>500</v>
      </c>
      <c r="L31" s="69">
        <v>500</v>
      </c>
      <c r="M31" s="69">
        <v>500</v>
      </c>
      <c r="N31" s="69">
        <v>500</v>
      </c>
      <c r="O31" s="69">
        <v>500</v>
      </c>
      <c r="P31" s="69">
        <v>8900</v>
      </c>
      <c r="Q31" s="69">
        <v>0</v>
      </c>
    </row>
    <row r="32" spans="1:17" ht="15" customHeight="1">
      <c r="A32" s="68" t="s">
        <v>26</v>
      </c>
      <c r="B32" s="59">
        <v>4660</v>
      </c>
      <c r="C32" s="59">
        <v>4660</v>
      </c>
      <c r="D32" s="59">
        <v>4660</v>
      </c>
      <c r="E32" s="59">
        <v>4660</v>
      </c>
      <c r="F32" s="59">
        <v>4660</v>
      </c>
      <c r="G32" s="59">
        <v>4660</v>
      </c>
      <c r="H32" s="59">
        <v>4660</v>
      </c>
      <c r="I32" s="59"/>
      <c r="J32" s="68" t="s">
        <v>26</v>
      </c>
      <c r="K32" s="59">
        <v>3000</v>
      </c>
      <c r="L32" s="59">
        <v>3000</v>
      </c>
      <c r="M32" s="59">
        <v>3000</v>
      </c>
      <c r="N32" s="59">
        <v>3000</v>
      </c>
      <c r="O32" s="59">
        <v>3000</v>
      </c>
      <c r="P32" s="59">
        <v>3000</v>
      </c>
      <c r="Q32" s="59">
        <v>0</v>
      </c>
    </row>
    <row r="33" spans="1:17" ht="15" customHeight="1">
      <c r="A33" s="68" t="s">
        <v>78</v>
      </c>
      <c r="B33" s="59">
        <v>17231</v>
      </c>
      <c r="C33" s="59">
        <v>12291</v>
      </c>
      <c r="D33" s="59">
        <v>15541</v>
      </c>
      <c r="E33" s="59">
        <v>12341</v>
      </c>
      <c r="F33" s="59">
        <v>18541</v>
      </c>
      <c r="G33" s="59">
        <v>31141</v>
      </c>
      <c r="H33" s="59">
        <v>9181</v>
      </c>
      <c r="I33" s="59"/>
      <c r="J33" s="68" t="s">
        <v>78</v>
      </c>
      <c r="K33" s="59">
        <v>9990</v>
      </c>
      <c r="L33" s="59">
        <v>9960</v>
      </c>
      <c r="M33" s="59">
        <v>11813</v>
      </c>
      <c r="N33" s="59">
        <v>13168</v>
      </c>
      <c r="O33" s="59">
        <v>15913</v>
      </c>
      <c r="P33" s="61">
        <v>40053</v>
      </c>
      <c r="Q33" s="59">
        <v>0</v>
      </c>
    </row>
    <row r="34" spans="5:15" ht="15" customHeight="1">
      <c r="E34" s="64" t="s">
        <v>43</v>
      </c>
      <c r="F34" s="64" t="s">
        <v>99</v>
      </c>
      <c r="N34" s="64" t="s">
        <v>43</v>
      </c>
      <c r="O34" s="64" t="s">
        <v>86</v>
      </c>
    </row>
    <row r="35" spans="1:17" ht="15" customHeight="1">
      <c r="A35" s="65" t="s">
        <v>129</v>
      </c>
      <c r="B35" s="66" t="s">
        <v>1</v>
      </c>
      <c r="C35" s="66" t="s">
        <v>2</v>
      </c>
      <c r="D35" s="66" t="s">
        <v>3</v>
      </c>
      <c r="E35" s="66" t="s">
        <v>57</v>
      </c>
      <c r="F35" s="66" t="s">
        <v>58</v>
      </c>
      <c r="G35" s="66" t="s">
        <v>59</v>
      </c>
      <c r="H35" s="66" t="s">
        <v>34</v>
      </c>
      <c r="I35" s="67"/>
      <c r="J35" s="65" t="s">
        <v>129</v>
      </c>
      <c r="K35" s="66" t="s">
        <v>1</v>
      </c>
      <c r="L35" s="66" t="s">
        <v>2</v>
      </c>
      <c r="M35" s="66" t="s">
        <v>3</v>
      </c>
      <c r="N35" s="66" t="s">
        <v>57</v>
      </c>
      <c r="O35" s="66" t="s">
        <v>58</v>
      </c>
      <c r="P35" s="66" t="s">
        <v>59</v>
      </c>
      <c r="Q35" s="66" t="s">
        <v>34</v>
      </c>
    </row>
    <row r="36" spans="1:17" ht="15" customHeight="1">
      <c r="A36" s="68" t="s">
        <v>128</v>
      </c>
      <c r="B36" s="69">
        <v>5200</v>
      </c>
      <c r="C36" s="69">
        <v>4560</v>
      </c>
      <c r="D36" s="69">
        <v>7800</v>
      </c>
      <c r="E36" s="69">
        <v>7800</v>
      </c>
      <c r="F36" s="69">
        <v>5370</v>
      </c>
      <c r="G36" s="69">
        <v>5070</v>
      </c>
      <c r="H36" s="69">
        <v>0</v>
      </c>
      <c r="I36" s="70"/>
      <c r="J36" s="68" t="s">
        <v>128</v>
      </c>
      <c r="K36" s="69">
        <v>9500</v>
      </c>
      <c r="L36" s="69">
        <v>4700</v>
      </c>
      <c r="M36" s="69">
        <v>4970</v>
      </c>
      <c r="N36" s="69">
        <v>5100</v>
      </c>
      <c r="O36" s="69">
        <v>5570</v>
      </c>
      <c r="P36" s="69">
        <v>7405</v>
      </c>
      <c r="Q36" s="69">
        <v>5030</v>
      </c>
    </row>
    <row r="37" spans="1:17" ht="15" customHeight="1">
      <c r="A37" s="68" t="s">
        <v>14</v>
      </c>
      <c r="B37" s="69">
        <v>3350</v>
      </c>
      <c r="C37" s="69">
        <v>3350</v>
      </c>
      <c r="D37" s="69">
        <v>3118</v>
      </c>
      <c r="E37" s="69">
        <v>3118</v>
      </c>
      <c r="F37" s="69">
        <v>7300</v>
      </c>
      <c r="G37" s="69">
        <v>7300</v>
      </c>
      <c r="H37" s="69">
        <v>0</v>
      </c>
      <c r="I37" s="70"/>
      <c r="J37" s="68" t="s">
        <v>14</v>
      </c>
      <c r="K37" s="69">
        <v>1500</v>
      </c>
      <c r="L37" s="69">
        <v>780</v>
      </c>
      <c r="M37" s="69">
        <v>3374</v>
      </c>
      <c r="N37" s="69">
        <v>3234</v>
      </c>
      <c r="O37" s="69">
        <v>4474</v>
      </c>
      <c r="P37" s="69">
        <v>18874</v>
      </c>
      <c r="Q37" s="69">
        <v>2974</v>
      </c>
    </row>
    <row r="38" spans="1:17" ht="15" customHeight="1">
      <c r="A38" s="68" t="s">
        <v>18</v>
      </c>
      <c r="B38" s="69">
        <v>0</v>
      </c>
      <c r="C38" s="69">
        <v>0</v>
      </c>
      <c r="D38" s="69">
        <v>0</v>
      </c>
      <c r="E38" s="69"/>
      <c r="F38" s="69"/>
      <c r="G38" s="69"/>
      <c r="H38" s="69"/>
      <c r="I38" s="70"/>
      <c r="J38" s="68" t="s">
        <v>18</v>
      </c>
      <c r="K38" s="69">
        <v>0</v>
      </c>
      <c r="L38" s="69">
        <v>0</v>
      </c>
      <c r="M38" s="69">
        <v>0</v>
      </c>
      <c r="N38" s="69"/>
      <c r="O38" s="69"/>
      <c r="P38" s="69"/>
      <c r="Q38" s="69"/>
    </row>
    <row r="39" spans="1:17" ht="15" customHeight="1">
      <c r="A39" s="68" t="s">
        <v>20</v>
      </c>
      <c r="B39" s="69">
        <v>105</v>
      </c>
      <c r="C39" s="69">
        <v>105</v>
      </c>
      <c r="D39" s="69">
        <v>105</v>
      </c>
      <c r="E39" s="69">
        <v>105</v>
      </c>
      <c r="F39" s="69">
        <v>105</v>
      </c>
      <c r="G39" s="69">
        <v>8255</v>
      </c>
      <c r="H39" s="69">
        <v>0</v>
      </c>
      <c r="I39" s="70"/>
      <c r="J39" s="68" t="s">
        <v>20</v>
      </c>
      <c r="K39" s="69">
        <v>760</v>
      </c>
      <c r="L39" s="69">
        <v>700</v>
      </c>
      <c r="M39" s="69">
        <v>770</v>
      </c>
      <c r="N39" s="69">
        <v>800</v>
      </c>
      <c r="O39" s="69">
        <v>600</v>
      </c>
      <c r="P39" s="69">
        <v>9205</v>
      </c>
      <c r="Q39" s="69">
        <v>400</v>
      </c>
    </row>
    <row r="40" spans="1:17" ht="15" customHeight="1">
      <c r="A40" s="68" t="s">
        <v>26</v>
      </c>
      <c r="B40" s="59">
        <v>6300</v>
      </c>
      <c r="C40" s="59">
        <v>6300</v>
      </c>
      <c r="D40" s="59">
        <v>6300</v>
      </c>
      <c r="E40" s="59">
        <v>6300</v>
      </c>
      <c r="F40" s="59">
        <v>6300</v>
      </c>
      <c r="G40" s="59">
        <v>6300</v>
      </c>
      <c r="H40" s="60"/>
      <c r="I40" s="60"/>
      <c r="J40" s="68" t="s">
        <v>26</v>
      </c>
      <c r="K40" s="59">
        <v>3200</v>
      </c>
      <c r="L40" s="59">
        <v>3200</v>
      </c>
      <c r="M40" s="59">
        <v>3200</v>
      </c>
      <c r="N40" s="59">
        <v>3200</v>
      </c>
      <c r="O40" s="59">
        <v>3200</v>
      </c>
      <c r="P40" s="59">
        <v>3200</v>
      </c>
      <c r="Q40" s="59">
        <v>3200</v>
      </c>
    </row>
    <row r="41" spans="1:17" ht="15" customHeight="1">
      <c r="A41" s="68" t="s">
        <v>78</v>
      </c>
      <c r="B41" s="59">
        <v>14955</v>
      </c>
      <c r="C41" s="59">
        <v>14315</v>
      </c>
      <c r="D41" s="59">
        <v>17323</v>
      </c>
      <c r="E41" s="59">
        <v>17323</v>
      </c>
      <c r="F41" s="59">
        <v>19075</v>
      </c>
      <c r="G41" s="59">
        <v>26925</v>
      </c>
      <c r="H41" s="60"/>
      <c r="I41" s="60"/>
      <c r="J41" s="68" t="s">
        <v>78</v>
      </c>
      <c r="K41" s="59">
        <v>14960</v>
      </c>
      <c r="L41" s="59">
        <v>9380</v>
      </c>
      <c r="M41" s="59">
        <v>12314</v>
      </c>
      <c r="N41" s="59">
        <v>12334</v>
      </c>
      <c r="O41" s="59">
        <v>13844</v>
      </c>
      <c r="P41" s="59">
        <v>38684</v>
      </c>
      <c r="Q41" s="59">
        <v>11604</v>
      </c>
    </row>
    <row r="42" spans="5:15" ht="15" customHeight="1">
      <c r="E42" s="64" t="s">
        <v>43</v>
      </c>
      <c r="F42" s="64" t="s">
        <v>65</v>
      </c>
      <c r="N42" s="64" t="s">
        <v>43</v>
      </c>
      <c r="O42" s="64" t="s">
        <v>116</v>
      </c>
    </row>
    <row r="43" spans="1:17" ht="15" customHeight="1">
      <c r="A43" s="65" t="s">
        <v>129</v>
      </c>
      <c r="B43" s="66" t="s">
        <v>1</v>
      </c>
      <c r="C43" s="66" t="s">
        <v>2</v>
      </c>
      <c r="D43" s="66" t="s">
        <v>3</v>
      </c>
      <c r="E43" s="66" t="s">
        <v>57</v>
      </c>
      <c r="F43" s="66" t="s">
        <v>58</v>
      </c>
      <c r="G43" s="66" t="s">
        <v>59</v>
      </c>
      <c r="H43" s="66" t="s">
        <v>34</v>
      </c>
      <c r="I43" s="67"/>
      <c r="J43" s="65" t="s">
        <v>129</v>
      </c>
      <c r="K43" s="66" t="s">
        <v>1</v>
      </c>
      <c r="L43" s="66" t="s">
        <v>2</v>
      </c>
      <c r="M43" s="66" t="s">
        <v>3</v>
      </c>
      <c r="N43" s="66" t="s">
        <v>57</v>
      </c>
      <c r="O43" s="66" t="s">
        <v>58</v>
      </c>
      <c r="P43" s="66" t="s">
        <v>59</v>
      </c>
      <c r="Q43" s="66" t="s">
        <v>34</v>
      </c>
    </row>
    <row r="44" spans="1:17" ht="15" customHeight="1">
      <c r="A44" s="68" t="s">
        <v>128</v>
      </c>
      <c r="B44" s="69">
        <v>5490</v>
      </c>
      <c r="C44" s="69">
        <v>5550</v>
      </c>
      <c r="D44" s="69">
        <v>6450</v>
      </c>
      <c r="E44" s="69">
        <v>6500</v>
      </c>
      <c r="F44" s="69">
        <v>6550</v>
      </c>
      <c r="G44" s="69">
        <v>6480</v>
      </c>
      <c r="H44" s="69">
        <v>0</v>
      </c>
      <c r="I44" s="70"/>
      <c r="J44" s="68" t="s">
        <v>128</v>
      </c>
      <c r="K44" s="69">
        <v>8790</v>
      </c>
      <c r="L44" s="69">
        <v>3380</v>
      </c>
      <c r="M44" s="69">
        <v>7320</v>
      </c>
      <c r="N44" s="69">
        <v>5230</v>
      </c>
      <c r="O44" s="69">
        <v>7130</v>
      </c>
      <c r="P44" s="69">
        <v>5410</v>
      </c>
      <c r="Q44" s="69">
        <v>2700</v>
      </c>
    </row>
    <row r="45" spans="1:17" ht="15" customHeight="1">
      <c r="A45" s="68" t="s">
        <v>14</v>
      </c>
      <c r="B45" s="69">
        <v>0</v>
      </c>
      <c r="C45" s="69">
        <v>0</v>
      </c>
      <c r="D45" s="69">
        <v>0</v>
      </c>
      <c r="E45" s="69"/>
      <c r="F45" s="69"/>
      <c r="G45" s="69"/>
      <c r="H45" s="69"/>
      <c r="I45" s="70"/>
      <c r="J45" s="68" t="s">
        <v>14</v>
      </c>
      <c r="K45" s="69">
        <v>1050</v>
      </c>
      <c r="L45" s="69">
        <v>1450</v>
      </c>
      <c r="M45" s="69">
        <v>2345</v>
      </c>
      <c r="N45" s="69">
        <v>2390</v>
      </c>
      <c r="O45" s="69">
        <v>7945</v>
      </c>
      <c r="P45" s="69">
        <v>18245</v>
      </c>
      <c r="Q45" s="69">
        <v>0</v>
      </c>
    </row>
    <row r="46" spans="1:17" ht="15" customHeight="1">
      <c r="A46" s="68" t="s">
        <v>18</v>
      </c>
      <c r="B46" s="69">
        <v>0</v>
      </c>
      <c r="C46" s="69">
        <v>0</v>
      </c>
      <c r="D46" s="69">
        <v>0</v>
      </c>
      <c r="E46" s="69"/>
      <c r="F46" s="69"/>
      <c r="G46" s="69"/>
      <c r="H46" s="69"/>
      <c r="I46" s="70"/>
      <c r="J46" s="68" t="s">
        <v>18</v>
      </c>
      <c r="K46" s="69">
        <v>570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</row>
    <row r="47" spans="1:17" ht="15" customHeight="1">
      <c r="A47" s="68" t="s">
        <v>20</v>
      </c>
      <c r="B47" s="69">
        <v>1450</v>
      </c>
      <c r="C47" s="69">
        <v>1450</v>
      </c>
      <c r="D47" s="69">
        <v>1450</v>
      </c>
      <c r="E47" s="69">
        <v>1450</v>
      </c>
      <c r="F47" s="69">
        <v>1450</v>
      </c>
      <c r="G47" s="69">
        <v>1450</v>
      </c>
      <c r="H47" s="69">
        <v>0</v>
      </c>
      <c r="I47" s="70"/>
      <c r="J47" s="68" t="s">
        <v>20</v>
      </c>
      <c r="K47" s="69">
        <v>500</v>
      </c>
      <c r="L47" s="69">
        <v>500</v>
      </c>
      <c r="M47" s="69">
        <v>500</v>
      </c>
      <c r="N47" s="69">
        <v>500</v>
      </c>
      <c r="O47" s="69">
        <v>500</v>
      </c>
      <c r="P47" s="69">
        <v>7800</v>
      </c>
      <c r="Q47" s="69">
        <v>500</v>
      </c>
    </row>
    <row r="48" spans="1:17" ht="15" customHeight="1">
      <c r="A48" s="68" t="s">
        <v>26</v>
      </c>
      <c r="B48" s="59">
        <v>5860</v>
      </c>
      <c r="C48" s="59">
        <v>5860</v>
      </c>
      <c r="D48" s="59">
        <v>5860</v>
      </c>
      <c r="E48" s="59">
        <v>5860</v>
      </c>
      <c r="F48" s="59">
        <v>5860</v>
      </c>
      <c r="G48" s="59">
        <v>5860</v>
      </c>
      <c r="H48" s="60"/>
      <c r="I48" s="60"/>
      <c r="J48" s="68" t="s">
        <v>26</v>
      </c>
      <c r="K48" s="59">
        <v>3000</v>
      </c>
      <c r="L48" s="59">
        <v>3000</v>
      </c>
      <c r="M48" s="59">
        <v>3000</v>
      </c>
      <c r="N48" s="59">
        <v>3000</v>
      </c>
      <c r="O48" s="59">
        <v>3000</v>
      </c>
      <c r="P48" s="59">
        <v>3000</v>
      </c>
      <c r="Q48" s="59">
        <v>3000</v>
      </c>
    </row>
    <row r="49" spans="1:17" ht="15" customHeight="1">
      <c r="A49" s="68" t="s">
        <v>78</v>
      </c>
      <c r="B49" s="59">
        <v>12800</v>
      </c>
      <c r="C49" s="59">
        <v>12860</v>
      </c>
      <c r="D49" s="59">
        <v>13760</v>
      </c>
      <c r="E49" s="59">
        <v>13810</v>
      </c>
      <c r="F49" s="59">
        <v>13860</v>
      </c>
      <c r="G49" s="59">
        <v>13790</v>
      </c>
      <c r="H49" s="59">
        <v>0</v>
      </c>
      <c r="I49" s="59"/>
      <c r="J49" s="68" t="s">
        <v>78</v>
      </c>
      <c r="K49" s="59">
        <v>13910</v>
      </c>
      <c r="L49" s="59">
        <v>8330</v>
      </c>
      <c r="M49" s="59">
        <v>13165</v>
      </c>
      <c r="N49" s="59">
        <v>11120</v>
      </c>
      <c r="O49" s="59">
        <v>18575</v>
      </c>
      <c r="P49" s="59">
        <v>34455</v>
      </c>
      <c r="Q49" s="59">
        <v>6200</v>
      </c>
    </row>
    <row r="50" spans="5:15" ht="15" customHeight="1">
      <c r="E50" s="64" t="s">
        <v>43</v>
      </c>
      <c r="F50" s="64" t="s">
        <v>97</v>
      </c>
      <c r="N50" s="64" t="s">
        <v>43</v>
      </c>
      <c r="O50" s="64" t="s">
        <v>104</v>
      </c>
    </row>
    <row r="51" spans="1:17" ht="15" customHeight="1">
      <c r="A51" s="65" t="s">
        <v>129</v>
      </c>
      <c r="B51" s="66" t="s">
        <v>1</v>
      </c>
      <c r="C51" s="66" t="s">
        <v>2</v>
      </c>
      <c r="D51" s="66" t="s">
        <v>3</v>
      </c>
      <c r="E51" s="66" t="s">
        <v>57</v>
      </c>
      <c r="F51" s="66" t="s">
        <v>58</v>
      </c>
      <c r="G51" s="66" t="s">
        <v>59</v>
      </c>
      <c r="H51" s="66" t="s">
        <v>34</v>
      </c>
      <c r="I51" s="67"/>
      <c r="J51" s="65" t="s">
        <v>129</v>
      </c>
      <c r="K51" s="66" t="s">
        <v>1</v>
      </c>
      <c r="L51" s="66" t="s">
        <v>2</v>
      </c>
      <c r="M51" s="66" t="s">
        <v>3</v>
      </c>
      <c r="N51" s="66" t="s">
        <v>57</v>
      </c>
      <c r="O51" s="66" t="s">
        <v>58</v>
      </c>
      <c r="P51" s="66" t="s">
        <v>59</v>
      </c>
      <c r="Q51" s="66" t="s">
        <v>34</v>
      </c>
    </row>
    <row r="52" spans="1:17" ht="15" customHeight="1">
      <c r="A52" s="68" t="s">
        <v>128</v>
      </c>
      <c r="B52" s="69">
        <v>10100</v>
      </c>
      <c r="C52" s="69">
        <v>5400</v>
      </c>
      <c r="D52" s="69">
        <v>7350</v>
      </c>
      <c r="E52" s="69">
        <v>6400</v>
      </c>
      <c r="F52" s="69">
        <v>4500</v>
      </c>
      <c r="G52" s="69">
        <v>4500</v>
      </c>
      <c r="H52" s="69"/>
      <c r="I52" s="70"/>
      <c r="J52" s="68" t="s">
        <v>128</v>
      </c>
      <c r="K52" s="69">
        <v>5640</v>
      </c>
      <c r="L52" s="69">
        <v>5675</v>
      </c>
      <c r="M52" s="69">
        <v>4925</v>
      </c>
      <c r="N52" s="69">
        <v>4850</v>
      </c>
      <c r="O52" s="69">
        <v>5730</v>
      </c>
      <c r="P52" s="69">
        <v>6280</v>
      </c>
      <c r="Q52" s="69">
        <v>4400</v>
      </c>
    </row>
    <row r="53" spans="1:17" ht="15" customHeight="1">
      <c r="A53" s="68" t="s">
        <v>14</v>
      </c>
      <c r="B53" s="69">
        <v>0</v>
      </c>
      <c r="C53" s="69">
        <v>0</v>
      </c>
      <c r="D53" s="69">
        <v>0</v>
      </c>
      <c r="E53" s="69">
        <v>0</v>
      </c>
      <c r="F53" s="69">
        <v>2000</v>
      </c>
      <c r="G53" s="69">
        <v>25000</v>
      </c>
      <c r="H53" s="69"/>
      <c r="I53" s="70"/>
      <c r="J53" s="68" t="s">
        <v>14</v>
      </c>
      <c r="K53" s="69">
        <v>0</v>
      </c>
      <c r="L53" s="69">
        <v>0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</row>
    <row r="54" spans="1:17" ht="15" customHeight="1">
      <c r="A54" s="68" t="s">
        <v>18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/>
      <c r="I54" s="70"/>
      <c r="J54" s="68" t="s">
        <v>18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</row>
    <row r="55" spans="1:17" ht="15" customHeight="1">
      <c r="A55" s="68" t="s">
        <v>20</v>
      </c>
      <c r="B55" s="69">
        <v>160</v>
      </c>
      <c r="C55" s="69">
        <v>110</v>
      </c>
      <c r="D55" s="69">
        <v>110</v>
      </c>
      <c r="E55" s="69">
        <v>110</v>
      </c>
      <c r="F55" s="69">
        <v>110</v>
      </c>
      <c r="G55" s="69">
        <v>8270</v>
      </c>
      <c r="H55" s="69"/>
      <c r="I55" s="70"/>
      <c r="J55" s="68" t="s">
        <v>20</v>
      </c>
      <c r="K55" s="69">
        <v>460</v>
      </c>
      <c r="L55" s="69">
        <v>325</v>
      </c>
      <c r="M55" s="69">
        <v>575</v>
      </c>
      <c r="N55" s="69">
        <v>750</v>
      </c>
      <c r="O55" s="69">
        <v>570</v>
      </c>
      <c r="P55" s="69">
        <v>320</v>
      </c>
      <c r="Q55" s="69">
        <v>300</v>
      </c>
    </row>
    <row r="56" spans="1:17" ht="15" customHeight="1">
      <c r="A56" s="68" t="s">
        <v>26</v>
      </c>
      <c r="B56" s="59">
        <v>7000</v>
      </c>
      <c r="C56" s="59">
        <v>7000</v>
      </c>
      <c r="D56" s="59">
        <v>7000</v>
      </c>
      <c r="E56" s="59">
        <v>7000</v>
      </c>
      <c r="F56" s="59">
        <v>7000</v>
      </c>
      <c r="G56" s="59">
        <v>7000</v>
      </c>
      <c r="H56" s="59">
        <v>0</v>
      </c>
      <c r="I56" s="59"/>
      <c r="J56" s="68" t="s">
        <v>26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</row>
    <row r="57" spans="1:17" ht="15" customHeight="1">
      <c r="A57" s="68" t="s">
        <v>78</v>
      </c>
      <c r="B57" s="59">
        <v>17260</v>
      </c>
      <c r="C57" s="59">
        <v>12510</v>
      </c>
      <c r="D57" s="59">
        <v>14460</v>
      </c>
      <c r="E57" s="59">
        <v>13510</v>
      </c>
      <c r="F57" s="59">
        <v>13610</v>
      </c>
      <c r="G57" s="59">
        <v>44770</v>
      </c>
      <c r="H57" s="60"/>
      <c r="I57" s="60"/>
      <c r="J57" s="68" t="s">
        <v>78</v>
      </c>
      <c r="K57" s="59">
        <v>6100</v>
      </c>
      <c r="L57" s="59">
        <v>6000</v>
      </c>
      <c r="M57" s="59">
        <v>5500</v>
      </c>
      <c r="N57" s="59">
        <v>5600</v>
      </c>
      <c r="O57" s="59">
        <v>6300</v>
      </c>
      <c r="P57" s="59">
        <v>6600</v>
      </c>
      <c r="Q57" s="59">
        <v>4700</v>
      </c>
    </row>
  </sheetData>
  <printOptions/>
  <pageMargins left="1.21" right="0.7874015748031497" top="0.3" bottom="0.28" header="0.2" footer="0.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="130" zoomScaleNormal="130" zoomScaleSheetLayoutView="100" workbookViewId="0" topLeftCell="A19">
      <selection activeCell="G44" sqref="G44"/>
    </sheetView>
  </sheetViews>
  <sheetFormatPr defaultColWidth="9.00390625" defaultRowHeight="13.5"/>
  <cols>
    <col min="1" max="1" width="20.75390625" style="63" customWidth="1"/>
    <col min="2" max="7" width="10.25390625" style="63" customWidth="1"/>
    <col min="8" max="8" width="10.125" style="63" bestFit="1" customWidth="1"/>
    <col min="9" max="9" width="10.125" style="63" customWidth="1"/>
    <col min="10" max="10" width="1.75390625" style="63" customWidth="1"/>
    <col min="11" max="16384" width="9.00390625" style="63" customWidth="1"/>
  </cols>
  <sheetData>
    <row r="1" ht="14.25" customHeight="1">
      <c r="A1" s="63" t="s">
        <v>127</v>
      </c>
    </row>
    <row r="2" ht="14.25" customHeight="1">
      <c r="B2" s="63" t="s">
        <v>109</v>
      </c>
    </row>
    <row r="3" spans="1:5" ht="14.25" customHeight="1">
      <c r="A3" s="65" t="s">
        <v>129</v>
      </c>
      <c r="B3" s="71" t="s">
        <v>1</v>
      </c>
      <c r="C3" s="71" t="s">
        <v>2</v>
      </c>
      <c r="D3" s="71" t="s">
        <v>3</v>
      </c>
      <c r="E3" s="71" t="s">
        <v>34</v>
      </c>
    </row>
    <row r="4" spans="1:5" ht="14.25" customHeight="1">
      <c r="A4" s="68" t="s">
        <v>128</v>
      </c>
      <c r="B4" s="72">
        <v>18190</v>
      </c>
      <c r="C4" s="72">
        <v>10670</v>
      </c>
      <c r="D4" s="72">
        <v>9510</v>
      </c>
      <c r="E4" s="72">
        <v>7000</v>
      </c>
    </row>
    <row r="5" spans="1:5" ht="14.25" customHeight="1">
      <c r="A5" s="68" t="s">
        <v>14</v>
      </c>
      <c r="B5" s="72">
        <v>4270</v>
      </c>
      <c r="C5" s="72">
        <v>11900</v>
      </c>
      <c r="D5" s="72">
        <v>56200</v>
      </c>
      <c r="E5" s="72">
        <v>600</v>
      </c>
    </row>
    <row r="6" spans="1:5" ht="14.25" customHeight="1">
      <c r="A6" s="68" t="s">
        <v>18</v>
      </c>
      <c r="B6" s="72">
        <v>63444</v>
      </c>
      <c r="C6" s="72">
        <v>0</v>
      </c>
      <c r="D6" s="72">
        <v>0</v>
      </c>
      <c r="E6" s="72">
        <v>0</v>
      </c>
    </row>
    <row r="7" spans="1:5" ht="14.25" customHeight="1">
      <c r="A7" s="68" t="s">
        <v>20</v>
      </c>
      <c r="B7" s="72">
        <v>2610</v>
      </c>
      <c r="C7" s="72">
        <v>2610</v>
      </c>
      <c r="D7" s="72">
        <v>10160</v>
      </c>
      <c r="E7" s="72">
        <v>210</v>
      </c>
    </row>
    <row r="8" spans="1:5" ht="14.25" customHeight="1">
      <c r="A8" s="68" t="s">
        <v>26</v>
      </c>
      <c r="B8" s="73">
        <v>5300</v>
      </c>
      <c r="C8" s="73">
        <v>5300</v>
      </c>
      <c r="D8" s="73">
        <v>5300</v>
      </c>
      <c r="E8" s="73">
        <v>5300</v>
      </c>
    </row>
    <row r="9" spans="1:5" ht="14.25" customHeight="1">
      <c r="A9" s="68" t="s">
        <v>78</v>
      </c>
      <c r="B9" s="73">
        <v>93814</v>
      </c>
      <c r="C9" s="73">
        <v>30480</v>
      </c>
      <c r="D9" s="73">
        <v>81170</v>
      </c>
      <c r="E9" s="73">
        <v>13110</v>
      </c>
    </row>
    <row r="10" ht="14.25" customHeight="1">
      <c r="B10" s="63" t="s">
        <v>110</v>
      </c>
    </row>
    <row r="11" spans="1:4" ht="14.25" customHeight="1">
      <c r="A11" s="65" t="s">
        <v>129</v>
      </c>
      <c r="B11" s="71" t="s">
        <v>1</v>
      </c>
      <c r="C11" s="71" t="s">
        <v>2</v>
      </c>
      <c r="D11" s="71" t="s">
        <v>3</v>
      </c>
    </row>
    <row r="12" spans="1:4" ht="14.25" customHeight="1">
      <c r="A12" s="68" t="s">
        <v>128</v>
      </c>
      <c r="B12" s="74">
        <v>15990</v>
      </c>
      <c r="C12" s="74">
        <v>9410</v>
      </c>
      <c r="D12" s="74">
        <v>7900</v>
      </c>
    </row>
    <row r="13" spans="1:4" ht="14.25" customHeight="1">
      <c r="A13" s="68" t="s">
        <v>14</v>
      </c>
      <c r="B13" s="72">
        <v>3000</v>
      </c>
      <c r="C13" s="72">
        <v>9142</v>
      </c>
      <c r="D13" s="72">
        <v>56596</v>
      </c>
    </row>
    <row r="14" spans="1:4" ht="14.25" customHeight="1">
      <c r="A14" s="68" t="s">
        <v>18</v>
      </c>
      <c r="B14" s="72">
        <v>62660</v>
      </c>
      <c r="C14" s="72">
        <v>0</v>
      </c>
      <c r="D14" s="72">
        <v>0</v>
      </c>
    </row>
    <row r="15" spans="1:4" ht="14.25" customHeight="1">
      <c r="A15" s="68" t="s">
        <v>20</v>
      </c>
      <c r="B15" s="72">
        <v>3590</v>
      </c>
      <c r="C15" s="72">
        <v>3450</v>
      </c>
      <c r="D15" s="72">
        <v>10800</v>
      </c>
    </row>
    <row r="16" spans="1:4" ht="14.25" customHeight="1">
      <c r="A16" s="68" t="s">
        <v>26</v>
      </c>
      <c r="B16" s="73">
        <v>5760</v>
      </c>
      <c r="C16" s="73">
        <v>5760</v>
      </c>
      <c r="D16" s="73">
        <v>7480</v>
      </c>
    </row>
    <row r="17" spans="1:4" ht="14.25" customHeight="1">
      <c r="A17" s="68" t="s">
        <v>78</v>
      </c>
      <c r="B17" s="73">
        <v>91000</v>
      </c>
      <c r="C17" s="73">
        <v>27762</v>
      </c>
      <c r="D17" s="73">
        <v>82776</v>
      </c>
    </row>
    <row r="18" spans="2:7" ht="14.25" customHeight="1">
      <c r="B18" s="75" t="s">
        <v>44</v>
      </c>
      <c r="G18" s="75"/>
    </row>
    <row r="19" spans="1:7" ht="14.25" customHeight="1">
      <c r="A19" s="65" t="s">
        <v>129</v>
      </c>
      <c r="B19" s="76" t="s">
        <v>1</v>
      </c>
      <c r="C19" s="76" t="s">
        <v>2</v>
      </c>
      <c r="D19" s="76" t="s">
        <v>3</v>
      </c>
      <c r="E19" s="76" t="s">
        <v>45</v>
      </c>
      <c r="F19" s="76" t="s">
        <v>46</v>
      </c>
      <c r="G19" s="76" t="s">
        <v>47</v>
      </c>
    </row>
    <row r="20" spans="1:7" ht="14.25" customHeight="1">
      <c r="A20" s="68" t="s">
        <v>128</v>
      </c>
      <c r="B20" s="77">
        <v>14880</v>
      </c>
      <c r="C20" s="77">
        <v>9640</v>
      </c>
      <c r="D20" s="77">
        <v>8270</v>
      </c>
      <c r="E20" s="77">
        <v>6320</v>
      </c>
      <c r="F20" s="77">
        <v>9640</v>
      </c>
      <c r="G20" s="77">
        <v>2920</v>
      </c>
    </row>
    <row r="21" spans="1:7" ht="14.25" customHeight="1">
      <c r="A21" s="68" t="s">
        <v>14</v>
      </c>
      <c r="B21" s="78">
        <v>2400</v>
      </c>
      <c r="C21" s="78">
        <v>8370</v>
      </c>
      <c r="D21" s="78">
        <v>63641</v>
      </c>
      <c r="E21" s="78">
        <v>2400</v>
      </c>
      <c r="F21" s="78">
        <v>8240</v>
      </c>
      <c r="G21" s="78">
        <v>63641</v>
      </c>
    </row>
    <row r="22" spans="1:7" ht="14.25" customHeight="1">
      <c r="A22" s="68" t="s">
        <v>18</v>
      </c>
      <c r="B22" s="78">
        <v>56558</v>
      </c>
      <c r="C22" s="78">
        <v>0</v>
      </c>
      <c r="D22" s="78">
        <v>0</v>
      </c>
      <c r="E22" s="78">
        <v>56558</v>
      </c>
      <c r="F22" s="78">
        <v>0</v>
      </c>
      <c r="G22" s="78">
        <v>0</v>
      </c>
    </row>
    <row r="23" spans="1:7" ht="14.25" customHeight="1">
      <c r="A23" s="68" t="s">
        <v>20</v>
      </c>
      <c r="B23" s="78">
        <v>3423</v>
      </c>
      <c r="C23" s="78">
        <v>3423</v>
      </c>
      <c r="D23" s="78">
        <v>12623</v>
      </c>
      <c r="E23" s="78">
        <v>3423</v>
      </c>
      <c r="F23" s="78">
        <v>3423</v>
      </c>
      <c r="G23" s="78">
        <v>12623</v>
      </c>
    </row>
    <row r="24" spans="1:7" ht="14.25" customHeight="1">
      <c r="A24" s="68" t="s">
        <v>26</v>
      </c>
      <c r="B24" s="74">
        <v>5110</v>
      </c>
      <c r="C24" s="74">
        <v>5110</v>
      </c>
      <c r="D24" s="74">
        <v>5110</v>
      </c>
      <c r="E24" s="74">
        <v>5110</v>
      </c>
      <c r="F24" s="74">
        <v>5110</v>
      </c>
      <c r="G24" s="74">
        <v>5110</v>
      </c>
    </row>
    <row r="25" spans="1:7" ht="14.25" customHeight="1">
      <c r="A25" s="68" t="s">
        <v>78</v>
      </c>
      <c r="B25" s="79">
        <v>82371</v>
      </c>
      <c r="C25" s="79">
        <v>26543</v>
      </c>
      <c r="D25" s="79">
        <v>89644</v>
      </c>
      <c r="E25" s="79">
        <v>73811</v>
      </c>
      <c r="F25" s="79">
        <v>26413</v>
      </c>
      <c r="G25" s="79">
        <v>84294</v>
      </c>
    </row>
    <row r="26" ht="14.25" customHeight="1">
      <c r="B26" s="63" t="s">
        <v>72</v>
      </c>
    </row>
    <row r="27" spans="1:4" ht="14.25" customHeight="1">
      <c r="A27" s="65" t="s">
        <v>129</v>
      </c>
      <c r="B27" s="71" t="s">
        <v>1</v>
      </c>
      <c r="C27" s="71" t="s">
        <v>2</v>
      </c>
      <c r="D27" s="71" t="s">
        <v>3</v>
      </c>
    </row>
    <row r="28" spans="1:4" ht="14.25" customHeight="1">
      <c r="A28" s="68" t="s">
        <v>128</v>
      </c>
      <c r="B28" s="72">
        <v>16710</v>
      </c>
      <c r="C28" s="72">
        <v>8880</v>
      </c>
      <c r="D28" s="72">
        <v>8680</v>
      </c>
    </row>
    <row r="29" spans="1:4" ht="14.25" customHeight="1">
      <c r="A29" s="68" t="s">
        <v>14</v>
      </c>
      <c r="B29" s="72">
        <v>2000</v>
      </c>
      <c r="C29" s="72">
        <v>15000</v>
      </c>
      <c r="D29" s="72">
        <v>60000</v>
      </c>
    </row>
    <row r="30" spans="1:4" ht="14.25" customHeight="1">
      <c r="A30" s="68" t="s">
        <v>18</v>
      </c>
      <c r="B30" s="72">
        <v>46743</v>
      </c>
      <c r="C30" s="72">
        <v>0</v>
      </c>
      <c r="D30" s="72">
        <v>0</v>
      </c>
    </row>
    <row r="31" spans="1:4" ht="14.25" customHeight="1">
      <c r="A31" s="68" t="s">
        <v>20</v>
      </c>
      <c r="B31" s="72">
        <v>2320</v>
      </c>
      <c r="C31" s="72">
        <v>2320</v>
      </c>
      <c r="D31" s="72">
        <v>2320</v>
      </c>
    </row>
    <row r="32" spans="1:4" ht="14.25" customHeight="1">
      <c r="A32" s="68" t="s">
        <v>26</v>
      </c>
      <c r="B32" s="73">
        <v>6600</v>
      </c>
      <c r="C32" s="73">
        <v>6600</v>
      </c>
      <c r="D32" s="73">
        <v>6600</v>
      </c>
    </row>
    <row r="33" spans="1:4" ht="14.25" customHeight="1">
      <c r="A33" s="68" t="s">
        <v>78</v>
      </c>
      <c r="B33" s="73">
        <v>74373</v>
      </c>
      <c r="C33" s="73">
        <v>32800</v>
      </c>
      <c r="D33" s="73">
        <v>77600</v>
      </c>
    </row>
    <row r="34" ht="14.25" customHeight="1">
      <c r="B34" s="63" t="s">
        <v>87</v>
      </c>
    </row>
    <row r="35" spans="1:4" ht="14.25" customHeight="1">
      <c r="A35" s="65" t="s">
        <v>129</v>
      </c>
      <c r="B35" s="71" t="s">
        <v>1</v>
      </c>
      <c r="C35" s="71" t="s">
        <v>2</v>
      </c>
      <c r="D35" s="71" t="s">
        <v>3</v>
      </c>
    </row>
    <row r="36" spans="1:4" ht="14.25" customHeight="1">
      <c r="A36" s="68" t="s">
        <v>128</v>
      </c>
      <c r="B36" s="72">
        <v>11539</v>
      </c>
      <c r="C36" s="72">
        <v>7105</v>
      </c>
      <c r="D36" s="72">
        <v>7400</v>
      </c>
    </row>
    <row r="37" spans="1:4" ht="14.25" customHeight="1">
      <c r="A37" s="68" t="s">
        <v>14</v>
      </c>
      <c r="B37" s="72">
        <v>5200</v>
      </c>
      <c r="C37" s="72">
        <v>8830</v>
      </c>
      <c r="D37" s="72">
        <v>66500</v>
      </c>
    </row>
    <row r="38" spans="1:4" ht="14.25" customHeight="1">
      <c r="A38" s="68" t="s">
        <v>18</v>
      </c>
      <c r="B38" s="72">
        <v>33877</v>
      </c>
      <c r="C38" s="72">
        <v>0</v>
      </c>
      <c r="D38" s="72">
        <v>0</v>
      </c>
    </row>
    <row r="39" spans="1:4" ht="14.25" customHeight="1">
      <c r="A39" s="68" t="s">
        <v>20</v>
      </c>
      <c r="B39" s="72">
        <v>1000</v>
      </c>
      <c r="C39" s="72">
        <v>1000</v>
      </c>
      <c r="D39" s="72">
        <v>7000</v>
      </c>
    </row>
    <row r="40" spans="1:4" ht="14.25" customHeight="1">
      <c r="A40" s="68" t="s">
        <v>26</v>
      </c>
      <c r="B40" s="73">
        <v>9800</v>
      </c>
      <c r="C40" s="73">
        <v>9800</v>
      </c>
      <c r="D40" s="73">
        <v>9800</v>
      </c>
    </row>
    <row r="41" spans="1:4" ht="14.25" customHeight="1">
      <c r="A41" s="68" t="s">
        <v>78</v>
      </c>
      <c r="B41" s="73">
        <v>61416</v>
      </c>
      <c r="C41" s="73">
        <v>26735</v>
      </c>
      <c r="D41" s="73">
        <v>90700</v>
      </c>
    </row>
    <row r="42" ht="14.25" customHeight="1">
      <c r="B42" s="63" t="s">
        <v>112</v>
      </c>
    </row>
    <row r="43" spans="1:4" ht="14.25" customHeight="1">
      <c r="A43" s="65" t="s">
        <v>129</v>
      </c>
      <c r="B43" s="71" t="s">
        <v>1</v>
      </c>
      <c r="C43" s="71" t="s">
        <v>2</v>
      </c>
      <c r="D43" s="71" t="s">
        <v>3</v>
      </c>
    </row>
    <row r="44" spans="1:4" ht="14.25" customHeight="1">
      <c r="A44" s="68" t="s">
        <v>128</v>
      </c>
      <c r="B44" s="72">
        <v>12900</v>
      </c>
      <c r="C44" s="72">
        <v>11200</v>
      </c>
      <c r="D44" s="72">
        <v>8600</v>
      </c>
    </row>
    <row r="45" spans="1:4" ht="14.25" customHeight="1">
      <c r="A45" s="68" t="s">
        <v>14</v>
      </c>
      <c r="B45" s="72">
        <v>4500</v>
      </c>
      <c r="C45" s="72">
        <v>8300</v>
      </c>
      <c r="D45" s="72">
        <v>65500</v>
      </c>
    </row>
    <row r="46" spans="1:4" ht="14.25" customHeight="1">
      <c r="A46" s="68" t="s">
        <v>18</v>
      </c>
      <c r="B46" s="72"/>
      <c r="C46" s="72">
        <v>0</v>
      </c>
      <c r="D46" s="72">
        <v>0</v>
      </c>
    </row>
    <row r="47" spans="1:4" ht="14.25" customHeight="1">
      <c r="A47" s="68" t="s">
        <v>20</v>
      </c>
      <c r="B47" s="72">
        <v>2355</v>
      </c>
      <c r="C47" s="72">
        <v>105</v>
      </c>
      <c r="D47" s="72">
        <v>8085</v>
      </c>
    </row>
    <row r="48" spans="1:4" ht="14.25" customHeight="1">
      <c r="A48" s="68" t="s">
        <v>26</v>
      </c>
      <c r="B48" s="73">
        <v>6360</v>
      </c>
      <c r="C48" s="73">
        <v>6360</v>
      </c>
      <c r="D48" s="73">
        <v>8760</v>
      </c>
    </row>
    <row r="49" spans="1:4" ht="14.25" customHeight="1">
      <c r="A49" s="68" t="s">
        <v>78</v>
      </c>
      <c r="B49" s="73">
        <v>26115</v>
      </c>
      <c r="C49" s="73">
        <v>25965</v>
      </c>
      <c r="D49" s="73">
        <v>90945</v>
      </c>
    </row>
    <row r="50" ht="14.25" customHeight="1">
      <c r="B50" s="63" t="s">
        <v>113</v>
      </c>
    </row>
    <row r="51" spans="1:4" ht="14.25" customHeight="1">
      <c r="A51" s="65" t="s">
        <v>129</v>
      </c>
      <c r="B51" s="71" t="s">
        <v>1</v>
      </c>
      <c r="C51" s="71" t="s">
        <v>2</v>
      </c>
      <c r="D51" s="71" t="s">
        <v>3</v>
      </c>
    </row>
    <row r="52" spans="1:4" ht="14.25" customHeight="1">
      <c r="A52" s="68" t="s">
        <v>128</v>
      </c>
      <c r="B52" s="72">
        <v>7350</v>
      </c>
      <c r="C52" s="72">
        <v>4270</v>
      </c>
      <c r="D52" s="72">
        <v>4550</v>
      </c>
    </row>
    <row r="53" spans="1:4" ht="14.25" customHeight="1">
      <c r="A53" s="68" t="s">
        <v>14</v>
      </c>
      <c r="B53" s="72">
        <v>1900</v>
      </c>
      <c r="C53" s="72">
        <v>11900</v>
      </c>
      <c r="D53" s="72">
        <v>61000</v>
      </c>
    </row>
    <row r="54" spans="1:4" ht="14.25" customHeight="1">
      <c r="A54" s="68" t="s">
        <v>18</v>
      </c>
      <c r="B54" s="72">
        <v>10900</v>
      </c>
      <c r="C54" s="72">
        <v>9900</v>
      </c>
      <c r="D54" s="72">
        <v>9900</v>
      </c>
    </row>
    <row r="55" spans="1:4" ht="14.25" customHeight="1">
      <c r="A55" s="68" t="s">
        <v>20</v>
      </c>
      <c r="B55" s="72">
        <v>5450</v>
      </c>
      <c r="C55" s="72">
        <v>6450</v>
      </c>
      <c r="D55" s="72">
        <v>4900</v>
      </c>
    </row>
    <row r="56" spans="1:4" ht="14.25" customHeight="1">
      <c r="A56" s="68" t="s">
        <v>26</v>
      </c>
      <c r="B56" s="73">
        <v>5760</v>
      </c>
      <c r="C56" s="73">
        <v>5760</v>
      </c>
      <c r="D56" s="73">
        <v>5760</v>
      </c>
    </row>
    <row r="57" spans="1:4" ht="14.25" customHeight="1">
      <c r="A57" s="68" t="s">
        <v>78</v>
      </c>
      <c r="B57" s="73">
        <v>31360</v>
      </c>
      <c r="C57" s="73">
        <v>38280</v>
      </c>
      <c r="D57" s="73">
        <v>86110</v>
      </c>
    </row>
  </sheetData>
  <printOptions/>
  <pageMargins left="0.75" right="0.75" top="0.64" bottom="0.55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showZeros="0" workbookViewId="0" topLeftCell="A1">
      <selection activeCell="H21" sqref="H21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6" width="10.125" style="1" bestFit="1" customWidth="1"/>
    <col min="7" max="16384" width="9.00390625" style="1" customWidth="1"/>
  </cols>
  <sheetData>
    <row r="1" spans="2:3" ht="13.5">
      <c r="B1" s="1" t="s">
        <v>35</v>
      </c>
      <c r="C1" s="1" t="s">
        <v>109</v>
      </c>
    </row>
    <row r="3" spans="1:6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34</v>
      </c>
    </row>
    <row r="4" spans="1:6" ht="13.5" customHeight="1">
      <c r="A4" s="81" t="s">
        <v>8</v>
      </c>
      <c r="B4" s="4" t="s">
        <v>4</v>
      </c>
      <c r="C4" s="5">
        <v>9310</v>
      </c>
      <c r="D4" s="5">
        <v>3630</v>
      </c>
      <c r="E4" s="5">
        <v>3360</v>
      </c>
      <c r="F4" s="5"/>
    </row>
    <row r="5" spans="1:6" ht="13.5">
      <c r="A5" s="81"/>
      <c r="B5" s="4" t="s">
        <v>5</v>
      </c>
      <c r="C5" s="5">
        <v>270</v>
      </c>
      <c r="D5" s="5">
        <v>270</v>
      </c>
      <c r="E5" s="5">
        <v>1080</v>
      </c>
      <c r="F5" s="5"/>
    </row>
    <row r="6" spans="1:6" ht="13.5">
      <c r="A6" s="81"/>
      <c r="B6" s="4" t="s">
        <v>6</v>
      </c>
      <c r="C6" s="5"/>
      <c r="D6" s="5"/>
      <c r="E6" s="5"/>
      <c r="F6" s="5"/>
    </row>
    <row r="7" spans="1:6" ht="13.5">
      <c r="A7" s="81"/>
      <c r="B7" s="4" t="s">
        <v>17</v>
      </c>
      <c r="C7" s="5">
        <v>4900</v>
      </c>
      <c r="D7" s="80" t="s">
        <v>42</v>
      </c>
      <c r="E7" s="80"/>
      <c r="F7" s="5"/>
    </row>
    <row r="8" spans="1:6" ht="13.5">
      <c r="A8" s="81"/>
      <c r="B8" s="4" t="s">
        <v>7</v>
      </c>
      <c r="C8" s="5">
        <v>3710</v>
      </c>
      <c r="D8" s="5">
        <v>6770</v>
      </c>
      <c r="E8" s="5">
        <v>5070</v>
      </c>
      <c r="F8" s="5">
        <v>7000</v>
      </c>
    </row>
    <row r="9" spans="1:6" ht="13.5">
      <c r="A9" s="81"/>
      <c r="B9" s="4" t="s">
        <v>19</v>
      </c>
      <c r="C9" s="5"/>
      <c r="D9" s="5"/>
      <c r="E9" s="5"/>
      <c r="F9" s="5"/>
    </row>
    <row r="10" spans="1:6" ht="13.5">
      <c r="A10" s="81"/>
      <c r="B10" s="4" t="s">
        <v>19</v>
      </c>
      <c r="C10" s="5"/>
      <c r="D10" s="5"/>
      <c r="E10" s="5"/>
      <c r="F10" s="5"/>
    </row>
    <row r="11" spans="1:6" ht="13.5">
      <c r="A11" s="81"/>
      <c r="B11" s="4" t="s">
        <v>19</v>
      </c>
      <c r="C11" s="5"/>
      <c r="D11" s="5"/>
      <c r="E11" s="5"/>
      <c r="F11" s="5"/>
    </row>
    <row r="12" spans="1:6" ht="13.5">
      <c r="A12" s="20"/>
      <c r="B12" s="34" t="s">
        <v>77</v>
      </c>
      <c r="C12" s="35">
        <f>SUM(C4:C11)</f>
        <v>18190</v>
      </c>
      <c r="D12" s="35">
        <f>SUM(D4:D11)</f>
        <v>10670</v>
      </c>
      <c r="E12" s="35">
        <f>SUM(E4:E11)</f>
        <v>9510</v>
      </c>
      <c r="F12" s="35">
        <f>SUM(F4:F11)</f>
        <v>7000</v>
      </c>
    </row>
    <row r="13" spans="1:6" ht="13.5" customHeight="1">
      <c r="A13" s="81" t="s">
        <v>14</v>
      </c>
      <c r="B13" s="4" t="s">
        <v>9</v>
      </c>
      <c r="C13" s="5">
        <v>600</v>
      </c>
      <c r="D13" s="5">
        <v>600</v>
      </c>
      <c r="E13" s="5">
        <v>600</v>
      </c>
      <c r="F13" s="5">
        <v>600</v>
      </c>
    </row>
    <row r="14" spans="1:6" ht="13.5">
      <c r="A14" s="81"/>
      <c r="B14" s="4" t="s">
        <v>10</v>
      </c>
      <c r="C14" s="5">
        <v>3670</v>
      </c>
      <c r="D14" s="5"/>
      <c r="E14" s="5"/>
      <c r="F14" s="5"/>
    </row>
    <row r="15" spans="1:6" ht="13.5">
      <c r="A15" s="81"/>
      <c r="B15" s="4" t="s">
        <v>11</v>
      </c>
      <c r="C15" s="5"/>
      <c r="D15" s="5">
        <v>11300</v>
      </c>
      <c r="E15" s="5"/>
      <c r="F15" s="5"/>
    </row>
    <row r="16" spans="1:6" ht="13.5">
      <c r="A16" s="81"/>
      <c r="B16" s="4" t="s">
        <v>12</v>
      </c>
      <c r="C16" s="5"/>
      <c r="D16" s="5"/>
      <c r="E16" s="5">
        <v>55600</v>
      </c>
      <c r="F16" s="5"/>
    </row>
    <row r="17" spans="1:6" ht="13.5">
      <c r="A17" s="81"/>
      <c r="B17" s="4" t="s">
        <v>13</v>
      </c>
      <c r="C17" s="6"/>
      <c r="D17" s="6"/>
      <c r="E17" s="6"/>
      <c r="F17" s="7"/>
    </row>
    <row r="18" spans="1:6" ht="13.5">
      <c r="A18" s="81"/>
      <c r="B18" s="4" t="s">
        <v>19</v>
      </c>
      <c r="C18" s="5"/>
      <c r="D18" s="5"/>
      <c r="E18" s="5"/>
      <c r="F18" s="5"/>
    </row>
    <row r="19" spans="1:6" ht="13.5">
      <c r="A19" s="81"/>
      <c r="B19" s="4" t="s">
        <v>19</v>
      </c>
      <c r="C19" s="5"/>
      <c r="D19" s="5"/>
      <c r="E19" s="5"/>
      <c r="F19" s="5"/>
    </row>
    <row r="20" spans="1:6" ht="13.5">
      <c r="A20" s="81"/>
      <c r="B20" s="4" t="s">
        <v>19</v>
      </c>
      <c r="C20" s="5"/>
      <c r="D20" s="5"/>
      <c r="E20" s="5"/>
      <c r="F20" s="5"/>
    </row>
    <row r="21" spans="1:6" ht="13.5">
      <c r="A21" s="20"/>
      <c r="B21" s="34" t="s">
        <v>77</v>
      </c>
      <c r="C21" s="35">
        <f>SUM(C13:C20)</f>
        <v>4270</v>
      </c>
      <c r="D21" s="35">
        <f>SUM(D13:D20)</f>
        <v>11900</v>
      </c>
      <c r="E21" s="35">
        <f>SUM(E13:E20)</f>
        <v>56200</v>
      </c>
      <c r="F21" s="35">
        <f>SUM(F13:F20)</f>
        <v>600</v>
      </c>
    </row>
    <row r="22" spans="1:6" ht="13.5" customHeight="1">
      <c r="A22" s="81" t="s">
        <v>18</v>
      </c>
      <c r="B22" s="4" t="s">
        <v>15</v>
      </c>
      <c r="C22" s="5">
        <v>17482</v>
      </c>
      <c r="D22" s="5"/>
      <c r="E22" s="5"/>
      <c r="F22" s="5"/>
    </row>
    <row r="23" spans="1:6" ht="13.5">
      <c r="A23" s="81"/>
      <c r="B23" s="4" t="s">
        <v>16</v>
      </c>
      <c r="C23" s="5">
        <v>45962</v>
      </c>
      <c r="D23" s="5"/>
      <c r="E23" s="5"/>
      <c r="F23" s="5"/>
    </row>
    <row r="24" spans="1:6" ht="13.5">
      <c r="A24" s="81"/>
      <c r="B24" s="4" t="s">
        <v>31</v>
      </c>
      <c r="C24" s="5"/>
      <c r="D24" s="5"/>
      <c r="E24" s="5"/>
      <c r="F24" s="5"/>
    </row>
    <row r="25" spans="1:6" ht="13.5">
      <c r="A25" s="81"/>
      <c r="B25" s="4" t="s">
        <v>19</v>
      </c>
      <c r="C25" s="5"/>
      <c r="D25" s="5"/>
      <c r="E25" s="5"/>
      <c r="F25" s="5"/>
    </row>
    <row r="26" spans="1:6" ht="13.5">
      <c r="A26" s="20"/>
      <c r="B26" s="34" t="s">
        <v>77</v>
      </c>
      <c r="C26" s="35">
        <f>SUM(C22:C25)</f>
        <v>63444</v>
      </c>
      <c r="D26" s="35">
        <f>SUM(D22:D25)</f>
        <v>0</v>
      </c>
      <c r="E26" s="35">
        <f>SUM(E22:E25)</f>
        <v>0</v>
      </c>
      <c r="F26" s="35">
        <f>SUM(F22:F25)</f>
        <v>0</v>
      </c>
    </row>
    <row r="27" spans="1:6" ht="13.5">
      <c r="A27" s="82" t="s">
        <v>20</v>
      </c>
      <c r="B27" s="4" t="s">
        <v>21</v>
      </c>
      <c r="C27" s="5">
        <v>2000</v>
      </c>
      <c r="D27" s="5">
        <v>2000</v>
      </c>
      <c r="E27" s="5">
        <v>2000</v>
      </c>
      <c r="F27" s="5"/>
    </row>
    <row r="28" spans="1:6" ht="13.5">
      <c r="A28" s="82"/>
      <c r="B28" s="4" t="s">
        <v>22</v>
      </c>
      <c r="C28" s="5" t="s">
        <v>32</v>
      </c>
      <c r="D28" s="5" t="s">
        <v>32</v>
      </c>
      <c r="E28" s="5" t="s">
        <v>32</v>
      </c>
      <c r="F28" s="5"/>
    </row>
    <row r="29" spans="1:6" ht="13.5">
      <c r="A29" s="82"/>
      <c r="B29" s="4" t="s">
        <v>23</v>
      </c>
      <c r="C29" s="5"/>
      <c r="D29" s="5"/>
      <c r="E29" s="5">
        <v>7550</v>
      </c>
      <c r="F29" s="5"/>
    </row>
    <row r="30" spans="1:6" ht="13.5">
      <c r="A30" s="82"/>
      <c r="B30" s="4" t="s">
        <v>30</v>
      </c>
      <c r="C30" s="5">
        <v>210</v>
      </c>
      <c r="D30" s="5">
        <v>210</v>
      </c>
      <c r="E30" s="5">
        <v>210</v>
      </c>
      <c r="F30" s="5">
        <v>210</v>
      </c>
    </row>
    <row r="31" spans="1:6" ht="13.5">
      <c r="A31" s="82"/>
      <c r="B31" s="4" t="s">
        <v>28</v>
      </c>
      <c r="C31" s="5">
        <v>400</v>
      </c>
      <c r="D31" s="5">
        <v>400</v>
      </c>
      <c r="E31" s="5">
        <v>400</v>
      </c>
      <c r="F31" s="5"/>
    </row>
    <row r="32" spans="1:6" ht="13.5">
      <c r="A32" s="82"/>
      <c r="B32" s="4" t="s">
        <v>29</v>
      </c>
      <c r="C32" s="5"/>
      <c r="D32" s="5"/>
      <c r="E32" s="5"/>
      <c r="F32" s="5"/>
    </row>
    <row r="33" spans="1:6" ht="13.5">
      <c r="A33" s="82"/>
      <c r="B33" s="4" t="s">
        <v>19</v>
      </c>
      <c r="C33" s="5"/>
      <c r="D33" s="5"/>
      <c r="E33" s="5"/>
      <c r="F33" s="5"/>
    </row>
    <row r="34" spans="1:6" ht="13.5">
      <c r="A34" s="82"/>
      <c r="B34" s="4" t="s">
        <v>19</v>
      </c>
      <c r="C34" s="5"/>
      <c r="D34" s="5"/>
      <c r="E34" s="5"/>
      <c r="F34" s="5"/>
    </row>
    <row r="35" spans="1:6" ht="13.5">
      <c r="A35" s="3"/>
      <c r="B35" s="34" t="s">
        <v>77</v>
      </c>
      <c r="C35" s="35">
        <f>SUM(C27:C34)</f>
        <v>2610</v>
      </c>
      <c r="D35" s="35">
        <f>SUM(D27:D34)</f>
        <v>2610</v>
      </c>
      <c r="E35" s="35">
        <f>SUM(E27:E34)</f>
        <v>10160</v>
      </c>
      <c r="F35" s="35">
        <f>SUM(F27:F34)</f>
        <v>210</v>
      </c>
    </row>
    <row r="36" spans="1:6" ht="13.5">
      <c r="A36" s="3"/>
      <c r="B36" s="24"/>
      <c r="C36" s="5"/>
      <c r="D36" s="5"/>
      <c r="E36" s="5"/>
      <c r="F36" s="5"/>
    </row>
    <row r="37" spans="1:6" ht="13.5" customHeight="1">
      <c r="A37" s="81" t="s">
        <v>26</v>
      </c>
      <c r="B37" s="4" t="s">
        <v>33</v>
      </c>
      <c r="C37" s="5">
        <v>2800</v>
      </c>
      <c r="D37" s="5">
        <v>2800</v>
      </c>
      <c r="E37" s="5">
        <v>2800</v>
      </c>
      <c r="F37" s="5">
        <v>2800</v>
      </c>
    </row>
    <row r="38" spans="1:6" ht="13.5">
      <c r="A38" s="81"/>
      <c r="B38" s="4" t="s">
        <v>38</v>
      </c>
      <c r="C38" s="5">
        <v>2500</v>
      </c>
      <c r="D38" s="5">
        <v>2500</v>
      </c>
      <c r="E38" s="5">
        <v>2500</v>
      </c>
      <c r="F38" s="5">
        <v>2500</v>
      </c>
    </row>
    <row r="39" spans="1:6" ht="13.5">
      <c r="A39" s="81"/>
      <c r="B39" s="4" t="s">
        <v>25</v>
      </c>
      <c r="C39" s="5"/>
      <c r="D39" s="5"/>
      <c r="E39" s="5"/>
      <c r="F39" s="5"/>
    </row>
    <row r="40" spans="1:6" ht="13.5">
      <c r="A40" s="81"/>
      <c r="B40" s="4" t="s">
        <v>19</v>
      </c>
      <c r="C40" s="5"/>
      <c r="D40" s="5"/>
      <c r="E40" s="5"/>
      <c r="F40" s="5"/>
    </row>
    <row r="41" spans="1:6" ht="13.5">
      <c r="A41" s="81"/>
      <c r="B41" s="4" t="s">
        <v>19</v>
      </c>
      <c r="C41" s="5"/>
      <c r="D41" s="5"/>
      <c r="E41" s="5"/>
      <c r="F41" s="5"/>
    </row>
    <row r="42" spans="1:6" ht="13.5">
      <c r="A42" s="81"/>
      <c r="B42" s="4" t="s">
        <v>19</v>
      </c>
      <c r="C42" s="5"/>
      <c r="D42" s="5"/>
      <c r="E42" s="5"/>
      <c r="F42" s="5"/>
    </row>
    <row r="43" spans="1:6" ht="13.5">
      <c r="A43" s="16"/>
      <c r="B43" s="34" t="s">
        <v>77</v>
      </c>
      <c r="C43" s="50">
        <f>SUM(C37:C42)</f>
        <v>5300</v>
      </c>
      <c r="D43" s="50">
        <f>SUM(D37:D42)</f>
        <v>5300</v>
      </c>
      <c r="E43" s="50">
        <f>SUM(E37:E42)</f>
        <v>5300</v>
      </c>
      <c r="F43" s="50">
        <f>SUM(F37:F42)</f>
        <v>5300</v>
      </c>
    </row>
    <row r="44" spans="1:6" ht="13.5">
      <c r="A44" s="16"/>
      <c r="B44" s="43" t="s">
        <v>78</v>
      </c>
      <c r="C44" s="50">
        <f>SUM(C43,C35,C26,C21,C12)</f>
        <v>93814</v>
      </c>
      <c r="D44" s="50">
        <f>SUM(D43,D35,D26,D21,D12)</f>
        <v>30480</v>
      </c>
      <c r="E44" s="50">
        <f>SUM(E43,E35,E26,E21,E12)</f>
        <v>81170</v>
      </c>
      <c r="F44" s="50">
        <f>SUM(F43,F35,F26,F21,F12)</f>
        <v>13110</v>
      </c>
    </row>
    <row r="45" ht="13.5">
      <c r="B45" s="1" t="s">
        <v>37</v>
      </c>
    </row>
  </sheetData>
  <mergeCells count="6">
    <mergeCell ref="D7:E7"/>
    <mergeCell ref="A37:A42"/>
    <mergeCell ref="A4:A11"/>
    <mergeCell ref="A13:A20"/>
    <mergeCell ref="A22:A25"/>
    <mergeCell ref="A27:A34"/>
  </mergeCells>
  <printOptions/>
  <pageMargins left="0.75" right="0.3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4"/>
  <sheetViews>
    <sheetView showZeros="0" workbookViewId="0" topLeftCell="A1">
      <selection activeCell="D23" sqref="D23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11.00390625" style="1" bestFit="1" customWidth="1"/>
    <col min="4" max="5" width="10.125" style="1" bestFit="1" customWidth="1"/>
    <col min="6" max="16384" width="9.00390625" style="1" customWidth="1"/>
  </cols>
  <sheetData>
    <row r="1" spans="2:3" ht="13.5">
      <c r="B1" s="1" t="s">
        <v>35</v>
      </c>
      <c r="C1" s="1" t="s">
        <v>110</v>
      </c>
    </row>
    <row r="3" spans="1:5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3.5" customHeight="1">
      <c r="A4" s="81" t="s">
        <v>8</v>
      </c>
      <c r="B4" s="4" t="s">
        <v>4</v>
      </c>
      <c r="C4" s="5">
        <v>8450</v>
      </c>
      <c r="D4" s="5">
        <v>4120</v>
      </c>
      <c r="E4" s="5">
        <v>4570</v>
      </c>
    </row>
    <row r="5" spans="1:5" ht="13.5">
      <c r="A5" s="81"/>
      <c r="B5" s="4" t="s">
        <v>5</v>
      </c>
      <c r="C5" s="5">
        <v>540</v>
      </c>
      <c r="D5" s="5">
        <v>540</v>
      </c>
      <c r="E5" s="5">
        <v>1080</v>
      </c>
    </row>
    <row r="6" spans="1:5" ht="13.5">
      <c r="A6" s="81"/>
      <c r="B6" s="4" t="s">
        <v>6</v>
      </c>
      <c r="C6" s="5"/>
      <c r="D6" s="5"/>
      <c r="E6" s="5"/>
    </row>
    <row r="7" spans="1:5" ht="13.5">
      <c r="A7" s="81"/>
      <c r="B7" s="4" t="s">
        <v>17</v>
      </c>
      <c r="C7" s="5">
        <v>3800</v>
      </c>
      <c r="D7" s="87" t="s">
        <v>41</v>
      </c>
      <c r="E7" s="88"/>
    </row>
    <row r="8" spans="1:5" ht="13.5">
      <c r="A8" s="81"/>
      <c r="B8" s="4" t="s">
        <v>7</v>
      </c>
      <c r="C8" s="5">
        <v>3000</v>
      </c>
      <c r="D8" s="5">
        <v>4550</v>
      </c>
      <c r="E8" s="5">
        <v>2050</v>
      </c>
    </row>
    <row r="9" spans="1:5" ht="13.5">
      <c r="A9" s="81"/>
      <c r="B9" s="4" t="s">
        <v>36</v>
      </c>
      <c r="C9" s="5">
        <v>200</v>
      </c>
      <c r="D9" s="5">
        <v>200</v>
      </c>
      <c r="E9" s="5">
        <v>200</v>
      </c>
    </row>
    <row r="10" spans="1:5" ht="13.5">
      <c r="A10" s="81"/>
      <c r="B10" s="4" t="s">
        <v>19</v>
      </c>
      <c r="C10" s="5"/>
      <c r="D10" s="5"/>
      <c r="E10" s="5"/>
    </row>
    <row r="11" spans="1:5" ht="13.5">
      <c r="A11" s="81"/>
      <c r="B11" s="4" t="s">
        <v>19</v>
      </c>
      <c r="C11" s="5"/>
      <c r="D11" s="5"/>
      <c r="E11" s="5"/>
    </row>
    <row r="12" spans="1:5" ht="13.5">
      <c r="A12" s="20"/>
      <c r="B12" s="34" t="s">
        <v>77</v>
      </c>
      <c r="C12" s="49">
        <f>SUM(C4:C11)</f>
        <v>15990</v>
      </c>
      <c r="D12" s="49">
        <f>SUM(D4:D11)</f>
        <v>9410</v>
      </c>
      <c r="E12" s="49">
        <f>SUM(E4:E11)</f>
        <v>7900</v>
      </c>
    </row>
    <row r="13" spans="1:5" ht="13.5" customHeight="1">
      <c r="A13" s="81" t="s">
        <v>14</v>
      </c>
      <c r="B13" s="4" t="s">
        <v>9</v>
      </c>
      <c r="C13" s="6"/>
      <c r="D13" s="6"/>
      <c r="E13" s="6"/>
    </row>
    <row r="14" spans="1:5" ht="13.5">
      <c r="A14" s="81"/>
      <c r="B14" s="4" t="s">
        <v>10</v>
      </c>
      <c r="C14" s="5">
        <v>3000</v>
      </c>
      <c r="D14" s="5"/>
      <c r="E14" s="5"/>
    </row>
    <row r="15" spans="1:5" ht="13.5">
      <c r="A15" s="81"/>
      <c r="B15" s="4" t="s">
        <v>11</v>
      </c>
      <c r="C15" s="5"/>
      <c r="D15" s="5">
        <v>9142</v>
      </c>
      <c r="E15" s="5"/>
    </row>
    <row r="16" spans="1:5" ht="13.5">
      <c r="A16" s="81"/>
      <c r="B16" s="4" t="s">
        <v>12</v>
      </c>
      <c r="C16" s="5"/>
      <c r="D16" s="5"/>
      <c r="E16" s="5">
        <v>56596</v>
      </c>
    </row>
    <row r="17" spans="1:5" ht="13.5">
      <c r="A17" s="81"/>
      <c r="B17" s="4" t="s">
        <v>13</v>
      </c>
      <c r="C17" s="6"/>
      <c r="D17" s="6"/>
      <c r="E17" s="6"/>
    </row>
    <row r="18" spans="1:5" ht="13.5">
      <c r="A18" s="81"/>
      <c r="B18" s="4" t="s">
        <v>19</v>
      </c>
      <c r="C18" s="5"/>
      <c r="D18" s="5"/>
      <c r="E18" s="5"/>
    </row>
    <row r="19" spans="1:5" ht="13.5">
      <c r="A19" s="81"/>
      <c r="B19" s="4" t="s">
        <v>19</v>
      </c>
      <c r="C19" s="5"/>
      <c r="D19" s="5"/>
      <c r="E19" s="5"/>
    </row>
    <row r="20" spans="1:5" ht="13.5">
      <c r="A20" s="81"/>
      <c r="B20" s="4" t="s">
        <v>19</v>
      </c>
      <c r="C20" s="5"/>
      <c r="D20" s="5"/>
      <c r="E20" s="5"/>
    </row>
    <row r="21" spans="1:5" ht="13.5">
      <c r="A21" s="20"/>
      <c r="B21" s="34" t="s">
        <v>77</v>
      </c>
      <c r="C21" s="35">
        <f>SUM(C13:C20)</f>
        <v>3000</v>
      </c>
      <c r="D21" s="35">
        <f>SUM(D13:D20)</f>
        <v>9142</v>
      </c>
      <c r="E21" s="35">
        <f>SUM(E13:E20)</f>
        <v>56596</v>
      </c>
    </row>
    <row r="22" spans="1:5" ht="13.5" customHeight="1">
      <c r="A22" s="81" t="s">
        <v>18</v>
      </c>
      <c r="B22" s="4" t="s">
        <v>15</v>
      </c>
      <c r="C22" s="5">
        <v>17850</v>
      </c>
      <c r="D22" s="5"/>
      <c r="E22" s="5"/>
    </row>
    <row r="23" spans="1:5" ht="13.5">
      <c r="A23" s="81"/>
      <c r="B23" s="4" t="s">
        <v>16</v>
      </c>
      <c r="C23" s="5">
        <v>44310</v>
      </c>
      <c r="D23" s="5"/>
      <c r="E23" s="5"/>
    </row>
    <row r="24" spans="1:5" ht="13.5">
      <c r="A24" s="81"/>
      <c r="B24" s="4" t="s">
        <v>31</v>
      </c>
      <c r="C24" s="5">
        <v>500</v>
      </c>
      <c r="D24" s="5"/>
      <c r="E24" s="5"/>
    </row>
    <row r="25" spans="1:5" ht="13.5">
      <c r="A25" s="81"/>
      <c r="B25" s="4" t="s">
        <v>19</v>
      </c>
      <c r="C25" s="5"/>
      <c r="D25" s="5"/>
      <c r="E25" s="5"/>
    </row>
    <row r="26" spans="1:5" ht="13.5">
      <c r="A26" s="28"/>
      <c r="B26" s="34" t="s">
        <v>77</v>
      </c>
      <c r="C26" s="35">
        <f>SUM(C22:C25)</f>
        <v>62660</v>
      </c>
      <c r="D26" s="35">
        <f>SUM(D22:D25)</f>
        <v>0</v>
      </c>
      <c r="E26" s="35">
        <f>SUM(E22:E25)</f>
        <v>0</v>
      </c>
    </row>
    <row r="27" spans="1:5" ht="13.5">
      <c r="A27" s="83" t="s">
        <v>20</v>
      </c>
      <c r="B27" s="4" t="s">
        <v>21</v>
      </c>
      <c r="C27" s="5">
        <v>2800</v>
      </c>
      <c r="D27" s="5">
        <v>2800</v>
      </c>
      <c r="E27" s="5">
        <v>2800</v>
      </c>
    </row>
    <row r="28" spans="1:5" ht="13.5">
      <c r="A28" s="84"/>
      <c r="B28" s="4" t="s">
        <v>22</v>
      </c>
      <c r="C28" s="5" t="s">
        <v>32</v>
      </c>
      <c r="D28" s="5" t="s">
        <v>32</v>
      </c>
      <c r="E28" s="5" t="s">
        <v>32</v>
      </c>
    </row>
    <row r="29" spans="1:5" ht="13.5">
      <c r="A29" s="84"/>
      <c r="B29" s="4" t="s">
        <v>23</v>
      </c>
      <c r="C29" s="5"/>
      <c r="D29" s="5"/>
      <c r="E29" s="5">
        <v>7350</v>
      </c>
    </row>
    <row r="30" spans="1:5" ht="13.5">
      <c r="A30" s="84"/>
      <c r="B30" s="4" t="s">
        <v>30</v>
      </c>
      <c r="C30" s="5">
        <v>250</v>
      </c>
      <c r="D30" s="5">
        <v>250</v>
      </c>
      <c r="E30" s="5">
        <v>250</v>
      </c>
    </row>
    <row r="31" spans="1:5" ht="13.5">
      <c r="A31" s="84"/>
      <c r="B31" s="4" t="s">
        <v>28</v>
      </c>
      <c r="C31" s="5">
        <v>400</v>
      </c>
      <c r="D31" s="5">
        <v>400</v>
      </c>
      <c r="E31" s="5">
        <v>400</v>
      </c>
    </row>
    <row r="32" spans="1:5" ht="13.5">
      <c r="A32" s="84"/>
      <c r="B32" s="4" t="s">
        <v>29</v>
      </c>
      <c r="C32" s="5"/>
      <c r="D32" s="5"/>
      <c r="E32" s="5"/>
    </row>
    <row r="33" spans="1:5" ht="13.5">
      <c r="A33" s="84"/>
      <c r="B33" s="4" t="s">
        <v>40</v>
      </c>
      <c r="C33" s="5">
        <v>140</v>
      </c>
      <c r="D33" s="5"/>
      <c r="E33" s="5"/>
    </row>
    <row r="34" spans="1:5" ht="13.5">
      <c r="A34" s="84"/>
      <c r="B34" s="4" t="s">
        <v>19</v>
      </c>
      <c r="C34" s="5"/>
      <c r="D34" s="5"/>
      <c r="E34" s="5"/>
    </row>
    <row r="35" spans="1:5" ht="13.5">
      <c r="A35" s="21"/>
      <c r="B35" s="34" t="s">
        <v>77</v>
      </c>
      <c r="C35" s="35">
        <f>SUM(C27:C34)</f>
        <v>3590</v>
      </c>
      <c r="D35" s="35">
        <f>SUM(D27:D34)</f>
        <v>3450</v>
      </c>
      <c r="E35" s="35">
        <f>SUM(E27:E34)</f>
        <v>10800</v>
      </c>
    </row>
    <row r="36" spans="1:5" ht="13.5">
      <c r="A36" s="85" t="s">
        <v>26</v>
      </c>
      <c r="B36" s="16"/>
      <c r="C36" s="16"/>
      <c r="D36" s="16"/>
      <c r="E36" s="16"/>
    </row>
    <row r="37" spans="1:5" ht="13.5" customHeight="1">
      <c r="A37" s="85"/>
      <c r="B37" s="4" t="s">
        <v>33</v>
      </c>
      <c r="C37" s="5">
        <v>2400</v>
      </c>
      <c r="D37" s="5">
        <v>2400</v>
      </c>
      <c r="E37" s="5">
        <v>2400</v>
      </c>
    </row>
    <row r="38" spans="1:5" ht="13.5">
      <c r="A38" s="85"/>
      <c r="B38" s="4" t="s">
        <v>24</v>
      </c>
      <c r="C38" s="5">
        <v>2000</v>
      </c>
      <c r="D38" s="5">
        <v>2000</v>
      </c>
      <c r="E38" s="5">
        <v>2000</v>
      </c>
    </row>
    <row r="39" spans="1:5" ht="13.5">
      <c r="A39" s="85"/>
      <c r="B39" s="4" t="s">
        <v>25</v>
      </c>
      <c r="C39" s="16"/>
      <c r="D39" s="16"/>
      <c r="E39" s="16"/>
    </row>
    <row r="40" spans="1:5" ht="13.5">
      <c r="A40" s="85"/>
      <c r="B40" s="4" t="s">
        <v>39</v>
      </c>
      <c r="C40" s="5">
        <v>500</v>
      </c>
      <c r="D40" s="5">
        <v>500</v>
      </c>
      <c r="E40" s="5">
        <v>500</v>
      </c>
    </row>
    <row r="41" spans="1:5" ht="13.5">
      <c r="A41" s="85"/>
      <c r="B41" s="56" t="s">
        <v>108</v>
      </c>
      <c r="C41" s="5">
        <v>860</v>
      </c>
      <c r="D41" s="5">
        <v>860</v>
      </c>
      <c r="E41" s="5">
        <v>860</v>
      </c>
    </row>
    <row r="42" spans="1:5" ht="13.5">
      <c r="A42" s="86"/>
      <c r="B42" s="4" t="s">
        <v>96</v>
      </c>
      <c r="C42" s="5"/>
      <c r="D42" s="5"/>
      <c r="E42" s="5">
        <v>1720</v>
      </c>
    </row>
    <row r="43" spans="1:5" ht="13.5">
      <c r="A43" s="27"/>
      <c r="B43" s="34" t="s">
        <v>77</v>
      </c>
      <c r="C43" s="50">
        <f>SUM(C37:C42)</f>
        <v>5760</v>
      </c>
      <c r="D43" s="50">
        <f>SUM(D37:D42)</f>
        <v>5760</v>
      </c>
      <c r="E43" s="50">
        <f>SUM(E37:E42)</f>
        <v>7480</v>
      </c>
    </row>
    <row r="44" spans="2:5" ht="13.5">
      <c r="B44" s="43" t="s">
        <v>78</v>
      </c>
      <c r="C44" s="50">
        <f>SUM(C43,C35,C26,C21,C12)</f>
        <v>91000</v>
      </c>
      <c r="D44" s="50">
        <f>SUM(D43,D35,D26,D21,D12)</f>
        <v>27762</v>
      </c>
      <c r="E44" s="50">
        <f>SUM(E43,E35,E26,E21,E12)</f>
        <v>82776</v>
      </c>
    </row>
  </sheetData>
  <mergeCells count="6">
    <mergeCell ref="A27:A34"/>
    <mergeCell ref="A36:A42"/>
    <mergeCell ref="D7:E7"/>
    <mergeCell ref="A4:A11"/>
    <mergeCell ref="A13:A20"/>
    <mergeCell ref="A22:A2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showZeros="0" zoomScale="85" zoomScaleNormal="85" workbookViewId="0" topLeftCell="A1">
      <selection activeCell="E34" sqref="E3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8" width="11.125" style="1" customWidth="1"/>
    <col min="9" max="16384" width="9.00390625" style="1" customWidth="1"/>
  </cols>
  <sheetData>
    <row r="1" spans="2:8" ht="13.5">
      <c r="B1" s="1" t="s">
        <v>35</v>
      </c>
      <c r="F1" s="1" t="s">
        <v>43</v>
      </c>
      <c r="G1" s="90" t="s">
        <v>44</v>
      </c>
      <c r="H1" s="90"/>
    </row>
    <row r="3" spans="1:8" s="2" customFormat="1" ht="17.25" customHeight="1">
      <c r="A3" s="8" t="s">
        <v>27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45</v>
      </c>
      <c r="G3" s="8" t="s">
        <v>46</v>
      </c>
      <c r="H3" s="8" t="s">
        <v>47</v>
      </c>
    </row>
    <row r="4" spans="1:8" ht="17.25" customHeight="1">
      <c r="A4" s="89" t="s">
        <v>8</v>
      </c>
      <c r="B4" s="9" t="s">
        <v>4</v>
      </c>
      <c r="C4" s="10">
        <v>8000</v>
      </c>
      <c r="D4" s="10">
        <v>4120</v>
      </c>
      <c r="E4" s="10">
        <v>4250</v>
      </c>
      <c r="F4" s="10">
        <v>250</v>
      </c>
      <c r="G4" s="10">
        <v>4120</v>
      </c>
      <c r="H4" s="10">
        <v>250</v>
      </c>
    </row>
    <row r="5" spans="1:8" ht="17.25" customHeight="1">
      <c r="A5" s="89"/>
      <c r="B5" s="9" t="s">
        <v>5</v>
      </c>
      <c r="C5" s="10">
        <v>810</v>
      </c>
      <c r="D5" s="10">
        <v>810</v>
      </c>
      <c r="E5" s="10">
        <v>1350</v>
      </c>
      <c r="F5" s="10"/>
      <c r="G5" s="10">
        <v>810</v>
      </c>
      <c r="H5" s="10"/>
    </row>
    <row r="6" spans="1:8" ht="17.25" customHeight="1">
      <c r="A6" s="89"/>
      <c r="B6" s="9" t="s">
        <v>6</v>
      </c>
      <c r="C6" s="11"/>
      <c r="D6" s="11"/>
      <c r="E6" s="11"/>
      <c r="F6" s="11"/>
      <c r="G6" s="11"/>
      <c r="H6" s="11"/>
    </row>
    <row r="7" spans="1:8" ht="17.25" customHeight="1">
      <c r="A7" s="89"/>
      <c r="B7" s="9" t="s">
        <v>17</v>
      </c>
      <c r="C7" s="10">
        <v>2200</v>
      </c>
      <c r="D7" s="10"/>
      <c r="E7" s="10"/>
      <c r="F7" s="10">
        <v>2200</v>
      </c>
      <c r="G7" s="10"/>
      <c r="H7" s="10"/>
    </row>
    <row r="8" spans="1:8" ht="17.25" customHeight="1">
      <c r="A8" s="89"/>
      <c r="B8" s="9" t="s">
        <v>7</v>
      </c>
      <c r="C8" s="10">
        <f>150+600+3000</f>
        <v>3750</v>
      </c>
      <c r="D8" s="10">
        <f>150+1110+3450</f>
        <v>4710</v>
      </c>
      <c r="E8" s="10">
        <f>150+990+1530</f>
        <v>2670</v>
      </c>
      <c r="F8" s="10">
        <f>150+600+3000</f>
        <v>3750</v>
      </c>
      <c r="G8" s="10">
        <f>150+1110+3450</f>
        <v>4710</v>
      </c>
      <c r="H8" s="10">
        <f>150+990+1530</f>
        <v>2670</v>
      </c>
    </row>
    <row r="9" spans="1:8" ht="17.25" customHeight="1">
      <c r="A9" s="89"/>
      <c r="B9" s="9" t="s">
        <v>48</v>
      </c>
      <c r="C9" s="10">
        <v>120</v>
      </c>
      <c r="D9" s="10"/>
      <c r="E9" s="10"/>
      <c r="F9" s="10">
        <v>120</v>
      </c>
      <c r="G9" s="10"/>
      <c r="H9" s="10"/>
    </row>
    <row r="10" spans="1:8" ht="17.25" customHeight="1">
      <c r="A10" s="89"/>
      <c r="B10" s="9" t="s">
        <v>19</v>
      </c>
      <c r="C10" s="10"/>
      <c r="D10" s="10"/>
      <c r="E10" s="10"/>
      <c r="F10" s="10"/>
      <c r="G10" s="10"/>
      <c r="H10" s="10"/>
    </row>
    <row r="11" spans="1:8" ht="17.25" customHeight="1">
      <c r="A11" s="89"/>
      <c r="B11" s="9" t="s">
        <v>19</v>
      </c>
      <c r="C11" s="10"/>
      <c r="D11" s="10"/>
      <c r="E11" s="10"/>
      <c r="F11" s="10"/>
      <c r="G11" s="10"/>
      <c r="H11" s="10"/>
    </row>
    <row r="12" spans="1:8" ht="17.25" customHeight="1">
      <c r="A12" s="22"/>
      <c r="B12" s="47" t="s">
        <v>77</v>
      </c>
      <c r="C12" s="48">
        <f aca="true" t="shared" si="0" ref="C12:H12">SUM(C4:C11)</f>
        <v>14880</v>
      </c>
      <c r="D12" s="48">
        <f t="shared" si="0"/>
        <v>9640</v>
      </c>
      <c r="E12" s="48">
        <f t="shared" si="0"/>
        <v>8270</v>
      </c>
      <c r="F12" s="48">
        <f t="shared" si="0"/>
        <v>6320</v>
      </c>
      <c r="G12" s="29">
        <f t="shared" si="0"/>
        <v>9640</v>
      </c>
      <c r="H12" s="29">
        <f t="shared" si="0"/>
        <v>2920</v>
      </c>
    </row>
    <row r="13" spans="1:8" ht="17.25" customHeight="1">
      <c r="A13" s="89" t="s">
        <v>14</v>
      </c>
      <c r="B13" s="9" t="s">
        <v>9</v>
      </c>
      <c r="C13" s="11"/>
      <c r="D13" s="11"/>
      <c r="E13" s="11"/>
      <c r="F13" s="11"/>
      <c r="G13" s="11"/>
      <c r="H13" s="11"/>
    </row>
    <row r="14" spans="1:8" ht="17.25" customHeight="1">
      <c r="A14" s="89"/>
      <c r="B14" s="9" t="s">
        <v>10</v>
      </c>
      <c r="C14" s="12">
        <v>2400</v>
      </c>
      <c r="D14" s="10"/>
      <c r="E14" s="10"/>
      <c r="F14" s="12">
        <v>2400</v>
      </c>
      <c r="G14" s="10"/>
      <c r="H14" s="10"/>
    </row>
    <row r="15" spans="1:8" ht="17.25" customHeight="1">
      <c r="A15" s="89"/>
      <c r="B15" s="9" t="s">
        <v>49</v>
      </c>
      <c r="C15" s="13"/>
      <c r="D15" s="10">
        <v>8370</v>
      </c>
      <c r="E15" s="10"/>
      <c r="F15" s="10"/>
      <c r="G15" s="10">
        <v>8240</v>
      </c>
      <c r="H15" s="10"/>
    </row>
    <row r="16" spans="1:8" ht="17.25" customHeight="1">
      <c r="A16" s="89"/>
      <c r="B16" s="9" t="s">
        <v>50</v>
      </c>
      <c r="C16" s="13"/>
      <c r="D16" s="13"/>
      <c r="E16" s="13">
        <v>63641</v>
      </c>
      <c r="F16" s="13"/>
      <c r="G16" s="13"/>
      <c r="H16" s="13">
        <v>63641</v>
      </c>
    </row>
    <row r="17" spans="1:8" ht="17.25" customHeight="1">
      <c r="A17" s="89"/>
      <c r="B17" s="14" t="s">
        <v>13</v>
      </c>
      <c r="C17" s="11"/>
      <c r="D17" s="11"/>
      <c r="E17" s="11"/>
      <c r="F17" s="11"/>
      <c r="G17" s="11"/>
      <c r="H17" s="11"/>
    </row>
    <row r="18" spans="1:8" ht="17.25" customHeight="1">
      <c r="A18" s="89"/>
      <c r="B18" s="9" t="s">
        <v>19</v>
      </c>
      <c r="C18" s="13"/>
      <c r="D18" s="13"/>
      <c r="E18" s="13"/>
      <c r="F18" s="10"/>
      <c r="G18" s="10"/>
      <c r="H18" s="10"/>
    </row>
    <row r="19" spans="1:8" ht="17.25" customHeight="1">
      <c r="A19" s="89"/>
      <c r="B19" s="9" t="s">
        <v>19</v>
      </c>
      <c r="C19" s="10"/>
      <c r="D19" s="10"/>
      <c r="E19" s="10"/>
      <c r="F19" s="10"/>
      <c r="G19" s="10"/>
      <c r="H19" s="10"/>
    </row>
    <row r="20" spans="1:8" ht="17.25" customHeight="1">
      <c r="A20" s="89"/>
      <c r="B20" s="9" t="s">
        <v>19</v>
      </c>
      <c r="C20" s="10"/>
      <c r="D20" s="10"/>
      <c r="E20" s="10"/>
      <c r="F20" s="10"/>
      <c r="G20" s="10"/>
      <c r="H20" s="10"/>
    </row>
    <row r="21" spans="1:8" ht="17.25" customHeight="1">
      <c r="A21" s="22"/>
      <c r="B21" s="47" t="s">
        <v>77</v>
      </c>
      <c r="C21" s="51">
        <f aca="true" t="shared" si="1" ref="C21:H21">SUM(C13:C20)</f>
        <v>2400</v>
      </c>
      <c r="D21" s="51">
        <f t="shared" si="1"/>
        <v>8370</v>
      </c>
      <c r="E21" s="51">
        <f t="shared" si="1"/>
        <v>63641</v>
      </c>
      <c r="F21" s="51">
        <f t="shared" si="1"/>
        <v>2400</v>
      </c>
      <c r="G21" s="10">
        <f t="shared" si="1"/>
        <v>8240</v>
      </c>
      <c r="H21" s="10">
        <f t="shared" si="1"/>
        <v>63641</v>
      </c>
    </row>
    <row r="22" spans="1:8" ht="17.25" customHeight="1">
      <c r="A22" s="89" t="s">
        <v>18</v>
      </c>
      <c r="B22" s="9" t="s">
        <v>51</v>
      </c>
      <c r="C22" s="10">
        <v>15435</v>
      </c>
      <c r="D22" s="10"/>
      <c r="E22" s="10"/>
      <c r="F22" s="10">
        <v>15435</v>
      </c>
      <c r="G22" s="10"/>
      <c r="H22" s="10"/>
    </row>
    <row r="23" spans="1:8" ht="17.25" customHeight="1">
      <c r="A23" s="89"/>
      <c r="B23" s="9" t="s">
        <v>70</v>
      </c>
      <c r="C23" s="10">
        <v>41031</v>
      </c>
      <c r="D23" s="10"/>
      <c r="E23" s="10"/>
      <c r="F23" s="10">
        <v>41031</v>
      </c>
      <c r="G23" s="10"/>
      <c r="H23" s="10"/>
    </row>
    <row r="24" spans="1:8" ht="17.25" customHeight="1">
      <c r="A24" s="89"/>
      <c r="B24" s="9"/>
      <c r="C24" s="10"/>
      <c r="D24" s="10"/>
      <c r="E24" s="10"/>
      <c r="F24" s="10"/>
      <c r="G24" s="10"/>
      <c r="H24" s="10"/>
    </row>
    <row r="25" spans="1:8" ht="17.25" customHeight="1">
      <c r="A25" s="89"/>
      <c r="B25" s="9" t="s">
        <v>31</v>
      </c>
      <c r="C25" s="10">
        <v>92</v>
      </c>
      <c r="D25" s="10"/>
      <c r="E25" s="10"/>
      <c r="F25" s="10">
        <v>92</v>
      </c>
      <c r="G25" s="10"/>
      <c r="H25" s="10"/>
    </row>
    <row r="26" spans="1:8" ht="17.25" customHeight="1">
      <c r="A26" s="22"/>
      <c r="B26" s="47" t="s">
        <v>77</v>
      </c>
      <c r="C26" s="51">
        <f aca="true" t="shared" si="2" ref="C26:H26">SUM(C22:C25)</f>
        <v>56558</v>
      </c>
      <c r="D26" s="51">
        <f t="shared" si="2"/>
        <v>0</v>
      </c>
      <c r="E26" s="51">
        <f t="shared" si="2"/>
        <v>0</v>
      </c>
      <c r="F26" s="51">
        <f t="shared" si="2"/>
        <v>56558</v>
      </c>
      <c r="G26" s="10">
        <f t="shared" si="2"/>
        <v>0</v>
      </c>
      <c r="H26" s="10">
        <f t="shared" si="2"/>
        <v>0</v>
      </c>
    </row>
    <row r="27" spans="1:8" ht="17.25" customHeight="1">
      <c r="A27" s="89" t="s">
        <v>20</v>
      </c>
      <c r="B27" s="9" t="s">
        <v>21</v>
      </c>
      <c r="C27" s="10">
        <v>2400</v>
      </c>
      <c r="D27" s="10">
        <v>2400</v>
      </c>
      <c r="E27" s="10">
        <v>2400</v>
      </c>
      <c r="F27" s="10">
        <v>2400</v>
      </c>
      <c r="G27" s="10">
        <v>2400</v>
      </c>
      <c r="H27" s="10">
        <v>2400</v>
      </c>
    </row>
    <row r="28" spans="1:8" ht="17.25" customHeight="1">
      <c r="A28" s="89"/>
      <c r="B28" s="9" t="s">
        <v>22</v>
      </c>
      <c r="C28" s="10">
        <v>350</v>
      </c>
      <c r="D28" s="10">
        <v>350</v>
      </c>
      <c r="E28" s="10">
        <v>350</v>
      </c>
      <c r="F28" s="10">
        <v>350</v>
      </c>
      <c r="G28" s="10">
        <v>350</v>
      </c>
      <c r="H28" s="10">
        <v>350</v>
      </c>
    </row>
    <row r="29" spans="1:8" ht="17.25" customHeight="1">
      <c r="A29" s="89"/>
      <c r="B29" s="9" t="s">
        <v>23</v>
      </c>
      <c r="C29" s="10"/>
      <c r="D29" s="10"/>
      <c r="E29" s="10">
        <v>7700</v>
      </c>
      <c r="F29" s="10"/>
      <c r="G29" s="10"/>
      <c r="H29" s="10">
        <v>7700</v>
      </c>
    </row>
    <row r="30" spans="1:8" ht="17.25" customHeight="1">
      <c r="A30" s="89"/>
      <c r="B30" s="9" t="s">
        <v>30</v>
      </c>
      <c r="C30" s="10">
        <v>253</v>
      </c>
      <c r="D30" s="10">
        <v>253</v>
      </c>
      <c r="E30" s="10">
        <v>253</v>
      </c>
      <c r="F30" s="10">
        <v>253</v>
      </c>
      <c r="G30" s="10">
        <v>253</v>
      </c>
      <c r="H30" s="10">
        <v>253</v>
      </c>
    </row>
    <row r="31" spans="1:8" ht="17.25" customHeight="1">
      <c r="A31" s="89"/>
      <c r="B31" s="9" t="s">
        <v>28</v>
      </c>
      <c r="C31" s="10">
        <v>420</v>
      </c>
      <c r="D31" s="10">
        <v>420</v>
      </c>
      <c r="E31" s="10">
        <v>420</v>
      </c>
      <c r="F31" s="10">
        <v>420</v>
      </c>
      <c r="G31" s="10">
        <v>420</v>
      </c>
      <c r="H31" s="10">
        <v>420</v>
      </c>
    </row>
    <row r="32" spans="1:8" ht="17.25" customHeight="1">
      <c r="A32" s="89"/>
      <c r="B32" s="9" t="s">
        <v>29</v>
      </c>
      <c r="C32" s="10"/>
      <c r="D32" s="10"/>
      <c r="E32" s="10"/>
      <c r="F32" s="10"/>
      <c r="G32" s="10"/>
      <c r="H32" s="10"/>
    </row>
    <row r="33" spans="1:8" ht="17.25" customHeight="1">
      <c r="A33" s="89"/>
      <c r="B33" s="9" t="s">
        <v>54</v>
      </c>
      <c r="C33" s="10"/>
      <c r="D33" s="10"/>
      <c r="E33" s="10">
        <v>1500</v>
      </c>
      <c r="F33" s="10"/>
      <c r="G33" s="10"/>
      <c r="H33" s="10">
        <v>1500</v>
      </c>
    </row>
    <row r="34" spans="1:8" ht="17.25" customHeight="1">
      <c r="A34" s="89"/>
      <c r="B34" s="9" t="s">
        <v>19</v>
      </c>
      <c r="C34" s="10"/>
      <c r="D34" s="10"/>
      <c r="E34" s="10"/>
      <c r="F34" s="10"/>
      <c r="G34" s="10"/>
      <c r="H34" s="10"/>
    </row>
    <row r="35" spans="1:8" ht="17.25" customHeight="1">
      <c r="A35" s="22"/>
      <c r="B35" s="47" t="s">
        <v>77</v>
      </c>
      <c r="C35" s="51">
        <f aca="true" t="shared" si="3" ref="C35:H35">SUM(C27:C34)</f>
        <v>3423</v>
      </c>
      <c r="D35" s="51">
        <f t="shared" si="3"/>
        <v>3423</v>
      </c>
      <c r="E35" s="51">
        <f t="shared" si="3"/>
        <v>12623</v>
      </c>
      <c r="F35" s="51">
        <f t="shared" si="3"/>
        <v>3423</v>
      </c>
      <c r="G35" s="10">
        <f t="shared" si="3"/>
        <v>3423</v>
      </c>
      <c r="H35" s="10">
        <f t="shared" si="3"/>
        <v>12623</v>
      </c>
    </row>
    <row r="36" spans="1:8" ht="17.25" customHeight="1">
      <c r="A36" s="22"/>
      <c r="B36" s="30"/>
      <c r="C36" s="10"/>
      <c r="D36" s="10"/>
      <c r="E36" s="10"/>
      <c r="F36" s="10"/>
      <c r="G36" s="10"/>
      <c r="H36" s="10"/>
    </row>
    <row r="37" spans="1:8" ht="17.25" customHeight="1">
      <c r="A37" s="89" t="s">
        <v>26</v>
      </c>
      <c r="B37" s="9" t="s">
        <v>33</v>
      </c>
      <c r="C37" s="10">
        <v>2400</v>
      </c>
      <c r="D37" s="10">
        <v>2400</v>
      </c>
      <c r="E37" s="10">
        <v>2400</v>
      </c>
      <c r="F37" s="10">
        <v>2400</v>
      </c>
      <c r="G37" s="10">
        <v>2400</v>
      </c>
      <c r="H37" s="10">
        <v>2400</v>
      </c>
    </row>
    <row r="38" spans="1:8" ht="17.25" customHeight="1">
      <c r="A38" s="89"/>
      <c r="B38" s="9" t="s">
        <v>24</v>
      </c>
      <c r="C38" s="10">
        <v>1950</v>
      </c>
      <c r="D38" s="10">
        <v>1950</v>
      </c>
      <c r="E38" s="10">
        <v>1950</v>
      </c>
      <c r="F38" s="10">
        <v>1950</v>
      </c>
      <c r="G38" s="10">
        <v>1950</v>
      </c>
      <c r="H38" s="10">
        <v>1950</v>
      </c>
    </row>
    <row r="39" spans="1:8" ht="17.25" customHeight="1">
      <c r="A39" s="89"/>
      <c r="B39" s="9" t="s">
        <v>25</v>
      </c>
      <c r="C39" s="11"/>
      <c r="D39" s="11"/>
      <c r="E39" s="11"/>
      <c r="F39" s="11"/>
      <c r="G39" s="11"/>
      <c r="H39" s="11"/>
    </row>
    <row r="40" spans="1:8" ht="17.25" customHeight="1">
      <c r="A40" s="89"/>
      <c r="B40" s="9" t="s">
        <v>55</v>
      </c>
      <c r="C40" s="10">
        <v>300</v>
      </c>
      <c r="D40" s="10">
        <v>300</v>
      </c>
      <c r="E40" s="10">
        <v>300</v>
      </c>
      <c r="F40" s="10">
        <v>300</v>
      </c>
      <c r="G40" s="10">
        <v>300</v>
      </c>
      <c r="H40" s="10">
        <v>300</v>
      </c>
    </row>
    <row r="41" spans="1:8" ht="17.25" customHeight="1">
      <c r="A41" s="89"/>
      <c r="B41" s="9" t="s">
        <v>56</v>
      </c>
      <c r="C41" s="10">
        <v>460</v>
      </c>
      <c r="D41" s="10">
        <v>460</v>
      </c>
      <c r="E41" s="10">
        <v>460</v>
      </c>
      <c r="F41" s="10">
        <v>460</v>
      </c>
      <c r="G41" s="10">
        <v>460</v>
      </c>
      <c r="H41" s="10">
        <v>460</v>
      </c>
    </row>
    <row r="42" spans="1:8" ht="17.25" customHeight="1">
      <c r="A42" s="89"/>
      <c r="B42" s="9" t="s">
        <v>19</v>
      </c>
      <c r="C42" s="10"/>
      <c r="D42" s="10"/>
      <c r="E42" s="10"/>
      <c r="F42" s="10"/>
      <c r="G42" s="10"/>
      <c r="H42" s="10"/>
    </row>
    <row r="43" spans="2:8" ht="13.5">
      <c r="B43" s="47" t="s">
        <v>77</v>
      </c>
      <c r="C43" s="52">
        <f aca="true" t="shared" si="4" ref="C43:H43">SUM(C37:C42)</f>
        <v>5110</v>
      </c>
      <c r="D43" s="52">
        <f t="shared" si="4"/>
        <v>5110</v>
      </c>
      <c r="E43" s="52">
        <f t="shared" si="4"/>
        <v>5110</v>
      </c>
      <c r="F43" s="52">
        <f t="shared" si="4"/>
        <v>5110</v>
      </c>
      <c r="G43" s="19">
        <f t="shared" si="4"/>
        <v>5110</v>
      </c>
      <c r="H43" s="19">
        <f t="shared" si="4"/>
        <v>5110</v>
      </c>
    </row>
    <row r="44" spans="2:8" ht="13.5">
      <c r="B44" s="53" t="s">
        <v>78</v>
      </c>
      <c r="C44" s="54">
        <f aca="true" t="shared" si="5" ref="C44:H44">SUM(C12,C21,C26,C35,C43)</f>
        <v>82371</v>
      </c>
      <c r="D44" s="54">
        <f t="shared" si="5"/>
        <v>26543</v>
      </c>
      <c r="E44" s="54">
        <f t="shared" si="5"/>
        <v>89644</v>
      </c>
      <c r="F44" s="54">
        <f t="shared" si="5"/>
        <v>73811</v>
      </c>
      <c r="G44" s="31">
        <f t="shared" si="5"/>
        <v>26413</v>
      </c>
      <c r="H44" s="31">
        <f t="shared" si="5"/>
        <v>84294</v>
      </c>
    </row>
    <row r="45" ht="13.5">
      <c r="B45" s="25"/>
    </row>
    <row r="46" ht="13.5">
      <c r="B46" s="1" t="s">
        <v>69</v>
      </c>
    </row>
    <row r="47" spans="2:8" ht="13.5">
      <c r="B47" s="9" t="s">
        <v>52</v>
      </c>
      <c r="C47" s="10">
        <f>20685+9870+3522+3045</f>
        <v>37122</v>
      </c>
      <c r="D47" s="10"/>
      <c r="E47" s="10"/>
      <c r="F47" s="10">
        <f>20685+9870+3522+3045</f>
        <v>37122</v>
      </c>
      <c r="G47" s="10"/>
      <c r="H47" s="10"/>
    </row>
    <row r="48" spans="2:8" ht="13.5">
      <c r="B48" s="9" t="s">
        <v>53</v>
      </c>
      <c r="C48" s="10">
        <f>20055+7875+10710+3255+3045</f>
        <v>44940</v>
      </c>
      <c r="D48" s="10"/>
      <c r="E48" s="10"/>
      <c r="F48" s="10">
        <f>20055+7875+10710+3255+3045</f>
        <v>44940</v>
      </c>
      <c r="G48" s="10"/>
      <c r="H48" s="10"/>
    </row>
  </sheetData>
  <mergeCells count="6">
    <mergeCell ref="A27:A34"/>
    <mergeCell ref="A37:A42"/>
    <mergeCell ref="G1:H1"/>
    <mergeCell ref="A4:A11"/>
    <mergeCell ref="A13:A20"/>
    <mergeCell ref="A22:A25"/>
  </mergeCells>
  <printOptions/>
  <pageMargins left="0.75" right="0.75" top="1" bottom="1" header="0.512" footer="0.512"/>
  <pageSetup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showZeros="0" workbookViewId="0" topLeftCell="A1">
      <selection activeCell="G6" sqref="G6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3" width="9.00390625" style="1" customWidth="1"/>
    <col min="4" max="5" width="9.25390625" style="1" bestFit="1" customWidth="1"/>
    <col min="6" max="16384" width="9.00390625" style="1" customWidth="1"/>
  </cols>
  <sheetData>
    <row r="1" spans="2:4" ht="13.5">
      <c r="B1" s="1" t="s">
        <v>71</v>
      </c>
      <c r="C1" s="1" t="s">
        <v>43</v>
      </c>
      <c r="D1" s="1" t="s">
        <v>111</v>
      </c>
    </row>
    <row r="3" spans="1:5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3.5" customHeight="1">
      <c r="A4" s="81" t="s">
        <v>8</v>
      </c>
      <c r="B4" s="4" t="s">
        <v>4</v>
      </c>
      <c r="C4" s="5"/>
      <c r="D4" s="5"/>
      <c r="E4" s="5"/>
    </row>
    <row r="5" spans="1:5" ht="13.5">
      <c r="A5" s="81"/>
      <c r="B5" s="4" t="s">
        <v>5</v>
      </c>
      <c r="C5" s="5"/>
      <c r="D5" s="5"/>
      <c r="E5" s="5"/>
    </row>
    <row r="6" spans="1:5" ht="13.5">
      <c r="A6" s="81"/>
      <c r="B6" s="4" t="s">
        <v>6</v>
      </c>
      <c r="C6" s="5"/>
      <c r="D6" s="5"/>
      <c r="E6" s="5"/>
    </row>
    <row r="7" spans="1:5" ht="13.5">
      <c r="A7" s="81"/>
      <c r="B7" s="4" t="s">
        <v>17</v>
      </c>
      <c r="C7" s="5"/>
      <c r="D7" s="5"/>
      <c r="E7" s="5"/>
    </row>
    <row r="8" spans="1:5" ht="13.5">
      <c r="A8" s="81"/>
      <c r="B8" s="4" t="s">
        <v>7</v>
      </c>
      <c r="C8" s="5"/>
      <c r="D8" s="5"/>
      <c r="E8" s="5"/>
    </row>
    <row r="9" spans="1:5" ht="13.5">
      <c r="A9" s="81"/>
      <c r="B9" s="4" t="s">
        <v>19</v>
      </c>
      <c r="C9" s="5"/>
      <c r="D9" s="5"/>
      <c r="E9" s="5"/>
    </row>
    <row r="10" spans="1:5" ht="13.5">
      <c r="A10" s="81"/>
      <c r="B10" s="4" t="s">
        <v>19</v>
      </c>
      <c r="C10" s="5"/>
      <c r="D10" s="5"/>
      <c r="E10" s="5"/>
    </row>
    <row r="11" spans="1:5" ht="13.5">
      <c r="A11" s="81"/>
      <c r="B11" s="4" t="s">
        <v>19</v>
      </c>
      <c r="C11" s="5"/>
      <c r="D11" s="5"/>
      <c r="E11" s="5"/>
    </row>
    <row r="12" spans="1:5" ht="13.5">
      <c r="A12" s="20"/>
      <c r="B12" s="34" t="s">
        <v>77</v>
      </c>
      <c r="C12" s="35">
        <f>SUM(C4:C11)</f>
        <v>0</v>
      </c>
      <c r="D12" s="35">
        <f>SUM(D4:D11)</f>
        <v>0</v>
      </c>
      <c r="E12" s="35">
        <f>SUM(E4:E11)</f>
        <v>0</v>
      </c>
    </row>
    <row r="13" spans="1:5" ht="13.5" customHeight="1">
      <c r="A13" s="81" t="s">
        <v>14</v>
      </c>
      <c r="B13" s="4" t="s">
        <v>9</v>
      </c>
      <c r="C13" s="5"/>
      <c r="D13" s="5"/>
      <c r="E13" s="5"/>
    </row>
    <row r="14" spans="1:5" ht="13.5">
      <c r="A14" s="81"/>
      <c r="B14" s="4" t="s">
        <v>10</v>
      </c>
      <c r="C14" s="5"/>
      <c r="D14" s="5"/>
      <c r="E14" s="5"/>
    </row>
    <row r="15" spans="1:5" ht="13.5">
      <c r="A15" s="81"/>
      <c r="B15" s="4" t="s">
        <v>11</v>
      </c>
      <c r="C15" s="5"/>
      <c r="D15" s="5"/>
      <c r="E15" s="5"/>
    </row>
    <row r="16" spans="1:5" ht="13.5">
      <c r="A16" s="81"/>
      <c r="B16" s="4" t="s">
        <v>12</v>
      </c>
      <c r="C16" s="5"/>
      <c r="D16" s="5"/>
      <c r="E16" s="5"/>
    </row>
    <row r="17" spans="1:5" ht="13.5">
      <c r="A17" s="81"/>
      <c r="B17" s="4" t="s">
        <v>13</v>
      </c>
      <c r="C17" s="5"/>
      <c r="D17" s="5"/>
      <c r="E17" s="5"/>
    </row>
    <row r="18" spans="1:5" ht="13.5">
      <c r="A18" s="81"/>
      <c r="B18" s="4" t="s">
        <v>19</v>
      </c>
      <c r="C18" s="5"/>
      <c r="D18" s="5"/>
      <c r="E18" s="5"/>
    </row>
    <row r="19" spans="1:5" ht="13.5">
      <c r="A19" s="81"/>
      <c r="B19" s="4" t="s">
        <v>19</v>
      </c>
      <c r="C19" s="5"/>
      <c r="D19" s="5"/>
      <c r="E19" s="5"/>
    </row>
    <row r="20" spans="1:5" ht="13.5">
      <c r="A20" s="81"/>
      <c r="B20" s="4" t="s">
        <v>19</v>
      </c>
      <c r="C20" s="5"/>
      <c r="D20" s="5"/>
      <c r="E20" s="5"/>
    </row>
    <row r="21" spans="1:5" ht="13.5">
      <c r="A21" s="20"/>
      <c r="B21" s="34" t="s">
        <v>77</v>
      </c>
      <c r="C21" s="35">
        <f>SUM(C13:C20)</f>
        <v>0</v>
      </c>
      <c r="D21" s="35">
        <f>SUM(D13:D20)</f>
        <v>0</v>
      </c>
      <c r="E21" s="35">
        <f>SUM(E13:E20)</f>
        <v>0</v>
      </c>
    </row>
    <row r="22" spans="1:5" ht="13.5" customHeight="1">
      <c r="A22" s="81" t="s">
        <v>18</v>
      </c>
      <c r="B22" s="4" t="s">
        <v>15</v>
      </c>
      <c r="C22" s="5"/>
      <c r="D22" s="5"/>
      <c r="E22" s="5"/>
    </row>
    <row r="23" spans="1:5" ht="13.5">
      <c r="A23" s="81"/>
      <c r="B23" s="4" t="s">
        <v>16</v>
      </c>
      <c r="C23" s="5"/>
      <c r="D23" s="5"/>
      <c r="E23" s="5"/>
    </row>
    <row r="24" spans="1:5" ht="13.5">
      <c r="A24" s="81"/>
      <c r="B24" s="4" t="s">
        <v>31</v>
      </c>
      <c r="C24" s="5"/>
      <c r="D24" s="5"/>
      <c r="E24" s="5"/>
    </row>
    <row r="25" spans="1:5" ht="13.5">
      <c r="A25" s="81"/>
      <c r="B25" s="4" t="s">
        <v>19</v>
      </c>
      <c r="C25" s="5"/>
      <c r="D25" s="5"/>
      <c r="E25" s="5"/>
    </row>
    <row r="26" spans="1:5" ht="13.5">
      <c r="A26" s="20"/>
      <c r="B26" s="34" t="s">
        <v>77</v>
      </c>
      <c r="C26" s="35">
        <f>SUM(C22:C25)</f>
        <v>0</v>
      </c>
      <c r="D26" s="35">
        <f>SUM(D22:D25)</f>
        <v>0</v>
      </c>
      <c r="E26" s="35">
        <f>SUM(E22:E25)</f>
        <v>0</v>
      </c>
    </row>
    <row r="27" spans="1:5" ht="13.5">
      <c r="A27" s="82" t="s">
        <v>20</v>
      </c>
      <c r="B27" s="4" t="s">
        <v>21</v>
      </c>
      <c r="C27" s="5"/>
      <c r="D27" s="5"/>
      <c r="E27" s="5"/>
    </row>
    <row r="28" spans="1:5" ht="13.5">
      <c r="A28" s="82"/>
      <c r="B28" s="4" t="s">
        <v>22</v>
      </c>
      <c r="C28" s="5"/>
      <c r="D28" s="5"/>
      <c r="E28" s="5"/>
    </row>
    <row r="29" spans="1:5" ht="13.5">
      <c r="A29" s="82"/>
      <c r="B29" s="4" t="s">
        <v>23</v>
      </c>
      <c r="C29" s="5"/>
      <c r="D29" s="5"/>
      <c r="E29" s="5"/>
    </row>
    <row r="30" spans="1:5" ht="13.5">
      <c r="A30" s="82"/>
      <c r="B30" s="4" t="s">
        <v>30</v>
      </c>
      <c r="C30" s="5"/>
      <c r="D30" s="5"/>
      <c r="E30" s="5"/>
    </row>
    <row r="31" spans="1:5" ht="13.5">
      <c r="A31" s="82"/>
      <c r="B31" s="4" t="s">
        <v>28</v>
      </c>
      <c r="C31" s="5"/>
      <c r="D31" s="5"/>
      <c r="E31" s="5"/>
    </row>
    <row r="32" spans="1:5" ht="13.5">
      <c r="A32" s="82"/>
      <c r="B32" s="4" t="s">
        <v>29</v>
      </c>
      <c r="C32" s="5"/>
      <c r="D32" s="5"/>
      <c r="E32" s="5"/>
    </row>
    <row r="33" spans="1:5" ht="13.5">
      <c r="A33" s="82"/>
      <c r="B33" s="4" t="s">
        <v>19</v>
      </c>
      <c r="C33" s="5"/>
      <c r="D33" s="5"/>
      <c r="E33" s="5"/>
    </row>
    <row r="34" spans="1:5" ht="13.5">
      <c r="A34" s="82"/>
      <c r="B34" s="4" t="s">
        <v>19</v>
      </c>
      <c r="C34" s="5"/>
      <c r="D34" s="5"/>
      <c r="E34" s="5"/>
    </row>
    <row r="35" spans="1:5" ht="13.5">
      <c r="A35" s="3"/>
      <c r="B35" s="34" t="s">
        <v>77</v>
      </c>
      <c r="C35" s="35">
        <f>SUM(C27:C34)</f>
        <v>0</v>
      </c>
      <c r="D35" s="35">
        <f>SUM(D27:D34)</f>
        <v>0</v>
      </c>
      <c r="E35" s="35">
        <f>SUM(E27:E34)</f>
        <v>0</v>
      </c>
    </row>
    <row r="36" spans="1:5" ht="13.5">
      <c r="A36" s="3"/>
      <c r="B36" s="24"/>
      <c r="C36" s="5"/>
      <c r="D36" s="5"/>
      <c r="E36" s="5"/>
    </row>
    <row r="37" spans="1:5" ht="13.5" customHeight="1">
      <c r="A37" s="81" t="s">
        <v>26</v>
      </c>
      <c r="B37" s="4" t="s">
        <v>33</v>
      </c>
      <c r="C37" s="5"/>
      <c r="D37" s="5"/>
      <c r="E37" s="5"/>
    </row>
    <row r="38" spans="1:5" ht="13.5">
      <c r="A38" s="81"/>
      <c r="B38" s="4" t="s">
        <v>24</v>
      </c>
      <c r="C38" s="5"/>
      <c r="D38" s="5"/>
      <c r="E38" s="5"/>
    </row>
    <row r="39" spans="1:5" ht="13.5">
      <c r="A39" s="81"/>
      <c r="B39" s="4" t="s">
        <v>25</v>
      </c>
      <c r="C39" s="5"/>
      <c r="D39" s="5"/>
      <c r="E39" s="5"/>
    </row>
    <row r="40" spans="1:5" ht="13.5">
      <c r="A40" s="81"/>
      <c r="B40" s="4" t="s">
        <v>19</v>
      </c>
      <c r="C40" s="5"/>
      <c r="D40" s="5"/>
      <c r="E40" s="5"/>
    </row>
    <row r="41" spans="1:5" ht="13.5">
      <c r="A41" s="81"/>
      <c r="B41" s="4" t="s">
        <v>19</v>
      </c>
      <c r="C41" s="5"/>
      <c r="D41" s="5"/>
      <c r="E41" s="5"/>
    </row>
    <row r="42" spans="1:5" ht="13.5">
      <c r="A42" s="81"/>
      <c r="B42" s="4" t="s">
        <v>19</v>
      </c>
      <c r="C42" s="5"/>
      <c r="D42" s="5"/>
      <c r="E42" s="5"/>
    </row>
    <row r="43" spans="1:5" ht="13.5">
      <c r="A43" s="16"/>
      <c r="B43" s="34" t="s">
        <v>77</v>
      </c>
      <c r="C43" s="50">
        <f>SUM(C37:C42)</f>
        <v>0</v>
      </c>
      <c r="D43" s="50">
        <f>SUM(D37:D42)</f>
        <v>0</v>
      </c>
      <c r="E43" s="50">
        <f>SUM(E37:E42)</f>
        <v>0</v>
      </c>
    </row>
    <row r="44" spans="1:5" ht="13.5">
      <c r="A44" s="16"/>
      <c r="B44" s="43" t="s">
        <v>78</v>
      </c>
      <c r="C44" s="50">
        <f>SUM(C43,C35,C26,C21,C12)</f>
        <v>0</v>
      </c>
      <c r="D44" s="50">
        <f>SUM(D43,D35,D26,D21,D12)</f>
        <v>0</v>
      </c>
      <c r="E44" s="50">
        <f>SUM(E43,E35,E26,E21,E12)</f>
        <v>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E44"/>
  <sheetViews>
    <sheetView showZeros="0" workbookViewId="0" topLeftCell="A1">
      <selection activeCell="D44" sqref="D44"/>
    </sheetView>
  </sheetViews>
  <sheetFormatPr defaultColWidth="9.00390625" defaultRowHeight="13.5"/>
  <cols>
    <col min="1" max="1" width="8.75390625" style="1" customWidth="1"/>
    <col min="2" max="2" width="24.875" style="1" customWidth="1"/>
    <col min="3" max="5" width="10.125" style="1" bestFit="1" customWidth="1"/>
    <col min="6" max="16384" width="9.00390625" style="1" customWidth="1"/>
  </cols>
  <sheetData>
    <row r="1" spans="2:5" ht="13.5">
      <c r="B1" s="1" t="s">
        <v>71</v>
      </c>
      <c r="D1" s="1" t="s">
        <v>43</v>
      </c>
      <c r="E1" s="1" t="s">
        <v>72</v>
      </c>
    </row>
    <row r="3" spans="1:5" s="2" customFormat="1" ht="13.5">
      <c r="A3" s="3" t="s">
        <v>27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3.5" customHeight="1">
      <c r="A4" s="81" t="s">
        <v>8</v>
      </c>
      <c r="B4" s="4" t="s">
        <v>4</v>
      </c>
      <c r="C4" s="5">
        <v>7710</v>
      </c>
      <c r="D4" s="5">
        <v>3440</v>
      </c>
      <c r="E4" s="5">
        <v>3110</v>
      </c>
    </row>
    <row r="5" spans="1:5" ht="13.5">
      <c r="A5" s="81"/>
      <c r="B5" s="4" t="s">
        <v>5</v>
      </c>
      <c r="C5" s="5">
        <v>540</v>
      </c>
      <c r="D5" s="5">
        <v>540</v>
      </c>
      <c r="E5" s="5">
        <v>1080</v>
      </c>
    </row>
    <row r="6" spans="1:5" ht="13.5">
      <c r="A6" s="81"/>
      <c r="B6" s="4" t="s">
        <v>6</v>
      </c>
      <c r="C6" s="5"/>
      <c r="D6" s="5"/>
      <c r="E6" s="5"/>
    </row>
    <row r="7" spans="1:5" ht="13.5">
      <c r="A7" s="81"/>
      <c r="B7" s="4" t="s">
        <v>17</v>
      </c>
      <c r="C7" s="5">
        <v>8260</v>
      </c>
      <c r="D7" s="5">
        <v>4700</v>
      </c>
      <c r="E7" s="5">
        <v>4290</v>
      </c>
    </row>
    <row r="8" spans="1:5" ht="13.5">
      <c r="A8" s="81"/>
      <c r="B8" s="4" t="s">
        <v>7</v>
      </c>
      <c r="C8" s="5">
        <v>200</v>
      </c>
      <c r="D8" s="5">
        <v>200</v>
      </c>
      <c r="E8" s="5">
        <v>200</v>
      </c>
    </row>
    <row r="9" spans="1:5" ht="13.5">
      <c r="A9" s="81"/>
      <c r="B9" s="4" t="s">
        <v>19</v>
      </c>
      <c r="C9" s="5"/>
      <c r="D9" s="5"/>
      <c r="E9" s="5"/>
    </row>
    <row r="10" spans="1:5" ht="13.5">
      <c r="A10" s="81"/>
      <c r="B10" s="4" t="s">
        <v>19</v>
      </c>
      <c r="C10" s="5"/>
      <c r="D10" s="5"/>
      <c r="E10" s="5"/>
    </row>
    <row r="11" spans="1:5" ht="13.5">
      <c r="A11" s="81"/>
      <c r="B11" s="4" t="s">
        <v>19</v>
      </c>
      <c r="C11" s="5"/>
      <c r="D11" s="5"/>
      <c r="E11" s="5"/>
    </row>
    <row r="12" spans="1:5" ht="13.5">
      <c r="A12" s="20"/>
      <c r="B12" s="34" t="s">
        <v>77</v>
      </c>
      <c r="C12" s="35">
        <f>SUM(C4:C11)</f>
        <v>16710</v>
      </c>
      <c r="D12" s="35">
        <f>SUM(D4:D11)</f>
        <v>8880</v>
      </c>
      <c r="E12" s="35">
        <f>SUM(E4:E11)</f>
        <v>8680</v>
      </c>
    </row>
    <row r="13" spans="1:5" ht="13.5" customHeight="1">
      <c r="A13" s="81" t="s">
        <v>14</v>
      </c>
      <c r="B13" s="4" t="s">
        <v>9</v>
      </c>
      <c r="C13" s="5"/>
      <c r="D13" s="5"/>
      <c r="E13" s="5"/>
    </row>
    <row r="14" spans="1:5" ht="13.5">
      <c r="A14" s="81"/>
      <c r="B14" s="4" t="s">
        <v>10</v>
      </c>
      <c r="C14" s="5">
        <v>2000</v>
      </c>
      <c r="D14" s="5"/>
      <c r="E14" s="5"/>
    </row>
    <row r="15" spans="1:5" ht="13.5">
      <c r="A15" s="81"/>
      <c r="B15" s="4" t="s">
        <v>11</v>
      </c>
      <c r="C15" s="5"/>
      <c r="D15" s="5">
        <v>15000</v>
      </c>
      <c r="E15" s="5"/>
    </row>
    <row r="16" spans="1:5" ht="13.5">
      <c r="A16" s="81"/>
      <c r="B16" s="4" t="s">
        <v>12</v>
      </c>
      <c r="C16" s="5"/>
      <c r="D16" s="5"/>
      <c r="E16" s="5">
        <v>60000</v>
      </c>
    </row>
    <row r="17" spans="1:5" ht="13.5">
      <c r="A17" s="81"/>
      <c r="B17" s="4" t="s">
        <v>13</v>
      </c>
      <c r="C17" s="5"/>
      <c r="D17" s="5"/>
      <c r="E17" s="5"/>
    </row>
    <row r="18" spans="1:5" ht="13.5">
      <c r="A18" s="81"/>
      <c r="B18" s="4" t="s">
        <v>19</v>
      </c>
      <c r="C18" s="5"/>
      <c r="D18" s="5"/>
      <c r="E18" s="5"/>
    </row>
    <row r="19" spans="1:5" ht="13.5">
      <c r="A19" s="81"/>
      <c r="B19" s="4" t="s">
        <v>19</v>
      </c>
      <c r="C19" s="5"/>
      <c r="D19" s="5"/>
      <c r="E19" s="5"/>
    </row>
    <row r="20" spans="1:5" ht="13.5">
      <c r="A20" s="81"/>
      <c r="B20" s="4" t="s">
        <v>19</v>
      </c>
      <c r="C20" s="5"/>
      <c r="D20" s="5"/>
      <c r="E20" s="5"/>
    </row>
    <row r="21" spans="1:5" ht="13.5">
      <c r="A21" s="20"/>
      <c r="B21" s="34" t="s">
        <v>77</v>
      </c>
      <c r="C21" s="35">
        <f>SUM(C13:C20)</f>
        <v>2000</v>
      </c>
      <c r="D21" s="35">
        <f>SUM(D13:D20)</f>
        <v>15000</v>
      </c>
      <c r="E21" s="35">
        <f>SUM(E13:E20)</f>
        <v>60000</v>
      </c>
    </row>
    <row r="22" spans="1:5" ht="13.5" customHeight="1">
      <c r="A22" s="81" t="s">
        <v>18</v>
      </c>
      <c r="B22" s="4" t="s">
        <v>15</v>
      </c>
      <c r="C22" s="5">
        <v>14279</v>
      </c>
      <c r="D22" s="5"/>
      <c r="E22" s="5"/>
    </row>
    <row r="23" spans="1:5" ht="13.5">
      <c r="A23" s="81"/>
      <c r="B23" s="4" t="s">
        <v>16</v>
      </c>
      <c r="C23" s="5">
        <v>32394</v>
      </c>
      <c r="D23" s="5"/>
      <c r="E23" s="5"/>
    </row>
    <row r="24" spans="1:5" ht="13.5">
      <c r="A24" s="81"/>
      <c r="B24" s="4" t="s">
        <v>31</v>
      </c>
      <c r="C24" s="5">
        <v>70</v>
      </c>
      <c r="D24" s="5"/>
      <c r="E24" s="5"/>
    </row>
    <row r="25" spans="1:5" ht="13.5">
      <c r="A25" s="81"/>
      <c r="B25" s="4" t="s">
        <v>19</v>
      </c>
      <c r="C25" s="5"/>
      <c r="D25" s="5"/>
      <c r="E25" s="5"/>
    </row>
    <row r="26" spans="1:5" ht="13.5">
      <c r="A26" s="20"/>
      <c r="B26" s="34" t="s">
        <v>77</v>
      </c>
      <c r="C26" s="35">
        <f>SUM(C22:C25)</f>
        <v>46743</v>
      </c>
      <c r="D26" s="35">
        <f>SUM(D22:D25)</f>
        <v>0</v>
      </c>
      <c r="E26" s="35">
        <f>SUM(E22:E25)</f>
        <v>0</v>
      </c>
    </row>
    <row r="27" spans="1:5" ht="13.5">
      <c r="A27" s="82" t="s">
        <v>20</v>
      </c>
      <c r="B27" s="4" t="s">
        <v>21</v>
      </c>
      <c r="C27" s="5">
        <v>2000</v>
      </c>
      <c r="D27" s="5">
        <v>2000</v>
      </c>
      <c r="E27" s="5">
        <v>2000</v>
      </c>
    </row>
    <row r="28" spans="1:5" ht="13.5">
      <c r="A28" s="82"/>
      <c r="B28" s="4" t="s">
        <v>22</v>
      </c>
      <c r="C28" s="5"/>
      <c r="D28" s="5"/>
      <c r="E28" s="5"/>
    </row>
    <row r="29" spans="1:5" ht="13.5">
      <c r="A29" s="82"/>
      <c r="B29" s="4" t="s">
        <v>23</v>
      </c>
      <c r="C29" s="5"/>
      <c r="D29" s="5"/>
      <c r="E29" s="5"/>
    </row>
    <row r="30" spans="1:5" ht="13.5">
      <c r="A30" s="82"/>
      <c r="B30" s="4" t="s">
        <v>30</v>
      </c>
      <c r="C30" s="5">
        <v>320</v>
      </c>
      <c r="D30" s="5">
        <v>320</v>
      </c>
      <c r="E30" s="5">
        <v>320</v>
      </c>
    </row>
    <row r="31" spans="1:5" ht="13.5">
      <c r="A31" s="82"/>
      <c r="B31" s="4" t="s">
        <v>28</v>
      </c>
      <c r="C31" s="5"/>
      <c r="D31" s="5"/>
      <c r="E31" s="5"/>
    </row>
    <row r="32" spans="1:5" ht="13.5">
      <c r="A32" s="82"/>
      <c r="B32" s="4" t="s">
        <v>29</v>
      </c>
      <c r="C32" s="5"/>
      <c r="D32" s="5"/>
      <c r="E32" s="5"/>
    </row>
    <row r="33" spans="1:5" ht="13.5">
      <c r="A33" s="82"/>
      <c r="B33" s="4" t="s">
        <v>19</v>
      </c>
      <c r="C33" s="5"/>
      <c r="D33" s="5"/>
      <c r="E33" s="5"/>
    </row>
    <row r="34" spans="1:5" ht="13.5">
      <c r="A34" s="82"/>
      <c r="B34" s="4" t="s">
        <v>19</v>
      </c>
      <c r="C34" s="5"/>
      <c r="D34" s="5"/>
      <c r="E34" s="5"/>
    </row>
    <row r="35" spans="1:5" ht="13.5">
      <c r="A35" s="3"/>
      <c r="B35" s="34" t="s">
        <v>77</v>
      </c>
      <c r="C35" s="35">
        <f>SUM(C27:C34)</f>
        <v>2320</v>
      </c>
      <c r="D35" s="35">
        <f>SUM(D27:D34)</f>
        <v>2320</v>
      </c>
      <c r="E35" s="35">
        <f>SUM(E27:E34)</f>
        <v>2320</v>
      </c>
    </row>
    <row r="36" spans="1:5" ht="13.5">
      <c r="A36" s="3"/>
      <c r="B36" s="24"/>
      <c r="C36" s="5"/>
      <c r="D36" s="5"/>
      <c r="E36" s="5"/>
    </row>
    <row r="37" spans="1:5" ht="13.5" customHeight="1">
      <c r="A37" s="81" t="s">
        <v>26</v>
      </c>
      <c r="B37" s="4" t="s">
        <v>33</v>
      </c>
      <c r="C37" s="5">
        <v>6600</v>
      </c>
      <c r="D37" s="5">
        <v>6600</v>
      </c>
      <c r="E37" s="5">
        <v>6600</v>
      </c>
    </row>
    <row r="38" spans="1:5" ht="13.5">
      <c r="A38" s="81"/>
      <c r="B38" s="4" t="s">
        <v>24</v>
      </c>
      <c r="C38" s="5"/>
      <c r="D38" s="5"/>
      <c r="E38" s="5"/>
    </row>
    <row r="39" spans="1:5" ht="13.5">
      <c r="A39" s="81"/>
      <c r="B39" s="4" t="s">
        <v>25</v>
      </c>
      <c r="C39" s="5"/>
      <c r="D39" s="5"/>
      <c r="E39" s="5"/>
    </row>
    <row r="40" spans="1:5" ht="13.5">
      <c r="A40" s="81"/>
      <c r="B40" s="4" t="s">
        <v>19</v>
      </c>
      <c r="C40" s="5"/>
      <c r="D40" s="5"/>
      <c r="E40" s="5"/>
    </row>
    <row r="41" spans="1:5" ht="13.5">
      <c r="A41" s="81"/>
      <c r="B41" s="4" t="s">
        <v>19</v>
      </c>
      <c r="C41" s="5"/>
      <c r="D41" s="5"/>
      <c r="E41" s="5"/>
    </row>
    <row r="42" spans="1:5" ht="13.5">
      <c r="A42" s="81"/>
      <c r="B42" s="4" t="s">
        <v>19</v>
      </c>
      <c r="C42" s="5"/>
      <c r="D42" s="5"/>
      <c r="E42" s="5"/>
    </row>
    <row r="43" spans="1:5" ht="13.5">
      <c r="A43" s="16"/>
      <c r="B43" s="34" t="s">
        <v>77</v>
      </c>
      <c r="C43" s="50">
        <f>SUM(C37:C42)</f>
        <v>6600</v>
      </c>
      <c r="D43" s="50">
        <f>SUM(D37:D42)</f>
        <v>6600</v>
      </c>
      <c r="E43" s="50">
        <f>SUM(E37:E42)</f>
        <v>6600</v>
      </c>
    </row>
    <row r="44" spans="1:5" ht="13.5">
      <c r="A44" s="16"/>
      <c r="B44" s="43" t="s">
        <v>78</v>
      </c>
      <c r="C44" s="50">
        <f>SUM(C43,C35,C26,C21,C12)</f>
        <v>74373</v>
      </c>
      <c r="D44" s="50">
        <f>SUM(D43,D35,D26,D21,D12)</f>
        <v>32800</v>
      </c>
      <c r="E44" s="50">
        <f>SUM(E43,E35,E26,E21,E12)</f>
        <v>77600</v>
      </c>
    </row>
  </sheetData>
  <mergeCells count="5">
    <mergeCell ref="A37:A42"/>
    <mergeCell ref="A4:A11"/>
    <mergeCell ref="A13:A20"/>
    <mergeCell ref="A22:A25"/>
    <mergeCell ref="A27:A3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tosio</dc:creator>
  <cp:keywords/>
  <dc:description/>
  <cp:lastModifiedBy>tosio</cp:lastModifiedBy>
  <cp:lastPrinted>2009-06-10T05:20:01Z</cp:lastPrinted>
  <dcterms:created xsi:type="dcterms:W3CDTF">2009-05-13T04:32:08Z</dcterms:created>
  <dcterms:modified xsi:type="dcterms:W3CDTF">2009-09-25T05:49:45Z</dcterms:modified>
  <cp:category/>
  <cp:version/>
  <cp:contentType/>
  <cp:contentStatus/>
</cp:coreProperties>
</file>